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89C8D7E9-4A71-4ED5-A74D-BDA3AA70C07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Calculos" sheetId="5" r:id="rId1"/>
    <sheet name="avance esperado" sheetId="1" r:id="rId2"/>
    <sheet name="avance realizado" sheetId="2" r:id="rId3"/>
    <sheet name="gráficos" sheetId="4" r:id="rId4"/>
  </sheets>
  <definedNames>
    <definedName name="X">'avance esperado'!#REF!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6" i="2" l="1"/>
  <c r="D258" i="2"/>
  <c r="D237" i="2"/>
  <c r="D180" i="2"/>
  <c r="B346" i="1" l="1"/>
  <c r="B340" i="1"/>
  <c r="B334" i="1"/>
  <c r="B328" i="1"/>
  <c r="B322" i="1"/>
  <c r="B316" i="1"/>
  <c r="B310" i="1"/>
  <c r="B304" i="1"/>
  <c r="B298" i="1"/>
  <c r="B292" i="1"/>
  <c r="B286" i="1"/>
  <c r="B280" i="1"/>
  <c r="B274" i="1"/>
  <c r="B268" i="1"/>
  <c r="B260" i="1"/>
  <c r="B254" i="1"/>
  <c r="B247" i="1"/>
  <c r="B251" i="1"/>
  <c r="B244" i="1"/>
  <c r="B239" i="1"/>
  <c r="B232" i="1"/>
  <c r="B227" i="1"/>
  <c r="B222" i="1"/>
  <c r="B217" i="1"/>
  <c r="B212" i="1"/>
  <c r="C212" i="1"/>
  <c r="B207" i="1"/>
  <c r="B202" i="1"/>
  <c r="B197" i="1"/>
  <c r="B192" i="1"/>
  <c r="B187" i="1"/>
  <c r="B182" i="1"/>
  <c r="B173" i="1"/>
  <c r="B166" i="1"/>
  <c r="B159" i="1"/>
  <c r="C159" i="1"/>
  <c r="B152" i="1"/>
  <c r="B145" i="1"/>
  <c r="B138" i="1"/>
  <c r="B131" i="1"/>
  <c r="B124" i="1"/>
  <c r="B245" i="2" l="1"/>
  <c r="B244" i="2" s="1"/>
  <c r="C244" i="2"/>
  <c r="G58" i="4" s="1"/>
  <c r="C239" i="2"/>
  <c r="C260" i="2"/>
  <c r="C258" i="2" s="1"/>
  <c r="C266" i="1"/>
  <c r="C258" i="1"/>
  <c r="B258" i="1"/>
  <c r="G8" i="5" s="1"/>
  <c r="C260" i="1"/>
  <c r="C11" i="1"/>
  <c r="B237" i="1"/>
  <c r="G7" i="5" s="1"/>
  <c r="B242" i="2"/>
  <c r="C251" i="1" l="1"/>
  <c r="C254" i="1"/>
  <c r="C239" i="1"/>
  <c r="B242" i="1" l="1"/>
  <c r="B245" i="1"/>
  <c r="C244" i="1"/>
  <c r="B13" i="1" l="1"/>
  <c r="B91" i="1"/>
  <c r="B180" i="1"/>
  <c r="G6" i="5" s="1"/>
  <c r="B266" i="1"/>
  <c r="G9" i="5" s="1"/>
  <c r="H55" i="4"/>
  <c r="B350" i="2"/>
  <c r="B349" i="2"/>
  <c r="B348" i="2"/>
  <c r="B347" i="2"/>
  <c r="C346" i="2"/>
  <c r="J67" i="4" s="1"/>
  <c r="B344" i="2"/>
  <c r="B343" i="2"/>
  <c r="B342" i="2"/>
  <c r="B341" i="2"/>
  <c r="C340" i="2"/>
  <c r="J66" i="4" s="1"/>
  <c r="B338" i="2"/>
  <c r="B337" i="2"/>
  <c r="B336" i="2"/>
  <c r="B335" i="2"/>
  <c r="C334" i="2"/>
  <c r="J63" i="4" s="1"/>
  <c r="B332" i="2"/>
  <c r="B331" i="2"/>
  <c r="B330" i="2"/>
  <c r="B329" i="2"/>
  <c r="B328" i="2" s="1"/>
  <c r="C328" i="2"/>
  <c r="J64" i="4" s="1"/>
  <c r="B326" i="2"/>
  <c r="B325" i="2"/>
  <c r="B324" i="2"/>
  <c r="B323" i="2"/>
  <c r="C322" i="2"/>
  <c r="J65" i="4" s="1"/>
  <c r="B320" i="2"/>
  <c r="B319" i="2"/>
  <c r="B318" i="2"/>
  <c r="B317" i="2"/>
  <c r="C316" i="2"/>
  <c r="J62" i="4" s="1"/>
  <c r="B314" i="2"/>
  <c r="B313" i="2"/>
  <c r="B312" i="2"/>
  <c r="B311" i="2"/>
  <c r="C310" i="2"/>
  <c r="J61" i="4" s="1"/>
  <c r="B308" i="2"/>
  <c r="B307" i="2"/>
  <c r="B306" i="2"/>
  <c r="B305" i="2"/>
  <c r="C304" i="2"/>
  <c r="J60" i="4" s="1"/>
  <c r="B302" i="2"/>
  <c r="B301" i="2"/>
  <c r="B300" i="2"/>
  <c r="B299" i="2"/>
  <c r="C298" i="2"/>
  <c r="J59" i="4" s="1"/>
  <c r="B296" i="2"/>
  <c r="B295" i="2"/>
  <c r="B294" i="2"/>
  <c r="B293" i="2"/>
  <c r="C292" i="2"/>
  <c r="J58" i="4" s="1"/>
  <c r="B290" i="2"/>
  <c r="B289" i="2"/>
  <c r="B288" i="2"/>
  <c r="B287" i="2"/>
  <c r="C286" i="2"/>
  <c r="J57" i="4" s="1"/>
  <c r="B284" i="2"/>
  <c r="B283" i="2"/>
  <c r="B282" i="2"/>
  <c r="B281" i="2"/>
  <c r="B280" i="2" s="1"/>
  <c r="C280" i="2"/>
  <c r="J56" i="4" s="1"/>
  <c r="B278" i="2"/>
  <c r="B277" i="2"/>
  <c r="B276" i="2"/>
  <c r="B275" i="2"/>
  <c r="C274" i="2"/>
  <c r="J55" i="4" s="1"/>
  <c r="B272" i="2"/>
  <c r="B271" i="2"/>
  <c r="B270" i="2"/>
  <c r="B269" i="2"/>
  <c r="C268" i="2"/>
  <c r="B264" i="2"/>
  <c r="B263" i="2"/>
  <c r="B262" i="2"/>
  <c r="B261" i="2"/>
  <c r="B260" i="2" s="1"/>
  <c r="B258" i="2" s="1"/>
  <c r="I8" i="5" s="1"/>
  <c r="B36" i="4"/>
  <c r="B256" i="2"/>
  <c r="B255" i="2"/>
  <c r="C254" i="2"/>
  <c r="G67" i="4" s="1"/>
  <c r="B252" i="2"/>
  <c r="B251" i="2" s="1"/>
  <c r="C251" i="2"/>
  <c r="G54" i="4" s="1"/>
  <c r="B249" i="2"/>
  <c r="B248" i="2"/>
  <c r="B247" i="2" s="1"/>
  <c r="C247" i="2"/>
  <c r="G65" i="4" s="1"/>
  <c r="B241" i="2"/>
  <c r="B240" i="2"/>
  <c r="B235" i="2"/>
  <c r="B234" i="2"/>
  <c r="B233" i="2"/>
  <c r="C232" i="2"/>
  <c r="F61" i="4" s="1"/>
  <c r="B230" i="2"/>
  <c r="B229" i="2"/>
  <c r="B228" i="2"/>
  <c r="C227" i="2"/>
  <c r="F68" i="4" s="1"/>
  <c r="B225" i="2"/>
  <c r="B224" i="2"/>
  <c r="B223" i="2"/>
  <c r="C222" i="2"/>
  <c r="F67" i="4" s="1"/>
  <c r="B220" i="2"/>
  <c r="B219" i="2"/>
  <c r="B218" i="2"/>
  <c r="C217" i="2"/>
  <c r="F66" i="4" s="1"/>
  <c r="B215" i="2"/>
  <c r="B214" i="2"/>
  <c r="B213" i="2"/>
  <c r="C212" i="2"/>
  <c r="F64" i="4" s="1"/>
  <c r="B210" i="2"/>
  <c r="B209" i="2"/>
  <c r="B208" i="2"/>
  <c r="C207" i="2"/>
  <c r="F65" i="4" s="1"/>
  <c r="B205" i="2"/>
  <c r="B204" i="2"/>
  <c r="B203" i="2"/>
  <c r="C202" i="2"/>
  <c r="F63" i="4" s="1"/>
  <c r="B200" i="2"/>
  <c r="B199" i="2"/>
  <c r="B198" i="2"/>
  <c r="C197" i="2"/>
  <c r="F58" i="4" s="1"/>
  <c r="B195" i="2"/>
  <c r="B194" i="2"/>
  <c r="B193" i="2"/>
  <c r="C192" i="2"/>
  <c r="F57" i="4" s="1"/>
  <c r="B190" i="2"/>
  <c r="B189" i="2"/>
  <c r="B188" i="2"/>
  <c r="C187" i="2"/>
  <c r="F55" i="4" s="1"/>
  <c r="B185" i="2"/>
  <c r="B184" i="2"/>
  <c r="B183" i="2"/>
  <c r="C182" i="2"/>
  <c r="B178" i="2"/>
  <c r="B177" i="2"/>
  <c r="B176" i="2"/>
  <c r="B175" i="2"/>
  <c r="B174" i="2"/>
  <c r="C173" i="2"/>
  <c r="E67" i="4" s="1"/>
  <c r="B171" i="2"/>
  <c r="B170" i="2"/>
  <c r="B169" i="2"/>
  <c r="B168" i="2"/>
  <c r="B167" i="2"/>
  <c r="C166" i="2"/>
  <c r="E66" i="4" s="1"/>
  <c r="B164" i="2"/>
  <c r="B163" i="2"/>
  <c r="B162" i="2"/>
  <c r="B161" i="2"/>
  <c r="B160" i="2"/>
  <c r="C159" i="2"/>
  <c r="E63" i="4" s="1"/>
  <c r="B157" i="2"/>
  <c r="B156" i="2"/>
  <c r="B155" i="2"/>
  <c r="B154" i="2"/>
  <c r="B153" i="2"/>
  <c r="C152" i="2"/>
  <c r="E64" i="4" s="1"/>
  <c r="B150" i="2"/>
  <c r="B149" i="2"/>
  <c r="B148" i="2"/>
  <c r="B147" i="2"/>
  <c r="B146" i="2"/>
  <c r="C145" i="2"/>
  <c r="E65" i="4" s="1"/>
  <c r="B143" i="2"/>
  <c r="B142" i="2"/>
  <c r="B141" i="2"/>
  <c r="B140" i="2"/>
  <c r="B139" i="2"/>
  <c r="C138" i="2"/>
  <c r="E62" i="4" s="1"/>
  <c r="B136" i="2"/>
  <c r="B135" i="2"/>
  <c r="B134" i="2"/>
  <c r="B133" i="2"/>
  <c r="B132" i="2"/>
  <c r="C131" i="2"/>
  <c r="E61" i="4" s="1"/>
  <c r="B129" i="2"/>
  <c r="B128" i="2"/>
  <c r="B127" i="2"/>
  <c r="B126" i="2"/>
  <c r="B125" i="2"/>
  <c r="C124" i="2"/>
  <c r="E60" i="4" s="1"/>
  <c r="B122" i="2"/>
  <c r="B121" i="2"/>
  <c r="B120" i="2"/>
  <c r="B119" i="2"/>
  <c r="B118" i="2"/>
  <c r="C117" i="2"/>
  <c r="E59" i="4" s="1"/>
  <c r="B115" i="2"/>
  <c r="B114" i="2"/>
  <c r="B113" i="2"/>
  <c r="B112" i="2"/>
  <c r="B111" i="2"/>
  <c r="C110" i="2"/>
  <c r="E58" i="4" s="1"/>
  <c r="B108" i="2"/>
  <c r="B107" i="2"/>
  <c r="B106" i="2"/>
  <c r="B105" i="2"/>
  <c r="B104" i="2"/>
  <c r="C103" i="2"/>
  <c r="E57" i="4" s="1"/>
  <c r="B101" i="2"/>
  <c r="B100" i="2"/>
  <c r="B99" i="2"/>
  <c r="B98" i="2"/>
  <c r="B97" i="2"/>
  <c r="C96" i="2"/>
  <c r="E56" i="4" s="1"/>
  <c r="B94" i="2"/>
  <c r="B93" i="2"/>
  <c r="B92" i="2"/>
  <c r="B91" i="2"/>
  <c r="B90" i="2"/>
  <c r="C89" i="2"/>
  <c r="E55" i="4" s="1"/>
  <c r="B87" i="2"/>
  <c r="B86" i="2"/>
  <c r="B85" i="2"/>
  <c r="B84" i="2"/>
  <c r="B83" i="2"/>
  <c r="C82" i="2"/>
  <c r="B78" i="2"/>
  <c r="B77" i="2"/>
  <c r="B76" i="2"/>
  <c r="C75" i="2"/>
  <c r="B73" i="2"/>
  <c r="B72" i="2"/>
  <c r="B71" i="2"/>
  <c r="C70" i="2"/>
  <c r="B68" i="2"/>
  <c r="B67" i="2"/>
  <c r="B66" i="2"/>
  <c r="C65" i="2"/>
  <c r="B63" i="2"/>
  <c r="B62" i="2"/>
  <c r="B61" i="2"/>
  <c r="C60" i="2"/>
  <c r="B58" i="2"/>
  <c r="B57" i="2"/>
  <c r="B56" i="2"/>
  <c r="C55" i="2"/>
  <c r="B53" i="2"/>
  <c r="B52" i="2"/>
  <c r="B51" i="2"/>
  <c r="C50" i="2"/>
  <c r="B48" i="2"/>
  <c r="B47" i="2"/>
  <c r="B46" i="2"/>
  <c r="C45" i="2"/>
  <c r="B43" i="2"/>
  <c r="B42" i="2"/>
  <c r="B41" i="2"/>
  <c r="C40" i="2"/>
  <c r="B38" i="2"/>
  <c r="B37" i="2"/>
  <c r="B36" i="2"/>
  <c r="C35" i="2"/>
  <c r="B33" i="2"/>
  <c r="B32" i="2"/>
  <c r="B31" i="2"/>
  <c r="C30" i="2"/>
  <c r="B28" i="2"/>
  <c r="B27" i="2"/>
  <c r="B26" i="2"/>
  <c r="C25" i="2"/>
  <c r="B23" i="2"/>
  <c r="B22" i="2"/>
  <c r="B21" i="2"/>
  <c r="C20" i="2"/>
  <c r="B18" i="2"/>
  <c r="B17" i="2"/>
  <c r="B16" i="2"/>
  <c r="C15" i="2"/>
  <c r="B14" i="2"/>
  <c r="B13" i="2"/>
  <c r="B12" i="2"/>
  <c r="C11" i="2"/>
  <c r="IO7" i="2"/>
  <c r="IP7" i="2" s="1"/>
  <c r="IQ7" i="2" s="1"/>
  <c r="IR7" i="2" s="1"/>
  <c r="IS7" i="2" s="1"/>
  <c r="IT7" i="2" s="1"/>
  <c r="IU7" i="2" s="1"/>
  <c r="IV7" i="2" s="1"/>
  <c r="IW7" i="2" s="1"/>
  <c r="IX7" i="2" s="1"/>
  <c r="IY7" i="2" s="1"/>
  <c r="IZ7" i="2" s="1"/>
  <c r="JA7" i="2" s="1"/>
  <c r="JB7" i="2" s="1"/>
  <c r="JC7" i="2" s="1"/>
  <c r="JD7" i="2" s="1"/>
  <c r="JE7" i="2" s="1"/>
  <c r="JF7" i="2" s="1"/>
  <c r="JG7" i="2" s="1"/>
  <c r="JH7" i="2" s="1"/>
  <c r="JI7" i="2" s="1"/>
  <c r="JJ7" i="2" s="1"/>
  <c r="JK7" i="2" s="1"/>
  <c r="JL7" i="2" s="1"/>
  <c r="JM7" i="2" s="1"/>
  <c r="JN7" i="2" s="1"/>
  <c r="JO7" i="2" s="1"/>
  <c r="JP7" i="2" s="1"/>
  <c r="JQ7" i="2" s="1"/>
  <c r="HJ7" i="2"/>
  <c r="HK7" i="2" s="1"/>
  <c r="HL7" i="2" s="1"/>
  <c r="HM7" i="2" s="1"/>
  <c r="HN7" i="2" s="1"/>
  <c r="HO7" i="2" s="1"/>
  <c r="HP7" i="2" s="1"/>
  <c r="HQ7" i="2" s="1"/>
  <c r="HR7" i="2" s="1"/>
  <c r="HS7" i="2" s="1"/>
  <c r="HT7" i="2" s="1"/>
  <c r="HU7" i="2" s="1"/>
  <c r="HV7" i="2" s="1"/>
  <c r="HW7" i="2" s="1"/>
  <c r="HX7" i="2" s="1"/>
  <c r="HY7" i="2" s="1"/>
  <c r="HZ7" i="2" s="1"/>
  <c r="IA7" i="2" s="1"/>
  <c r="IB7" i="2" s="1"/>
  <c r="IC7" i="2" s="1"/>
  <c r="ID7" i="2" s="1"/>
  <c r="IE7" i="2" s="1"/>
  <c r="IF7" i="2" s="1"/>
  <c r="IG7" i="2" s="1"/>
  <c r="IH7" i="2" s="1"/>
  <c r="II7" i="2" s="1"/>
  <c r="IJ7" i="2" s="1"/>
  <c r="IK7" i="2" s="1"/>
  <c r="IL7" i="2" s="1"/>
  <c r="IM7" i="2" s="1"/>
  <c r="GE7" i="2"/>
  <c r="GF7" i="2" s="1"/>
  <c r="GG7" i="2" s="1"/>
  <c r="GH7" i="2" s="1"/>
  <c r="GI7" i="2" s="1"/>
  <c r="GJ7" i="2" s="1"/>
  <c r="GK7" i="2" s="1"/>
  <c r="GL7" i="2" s="1"/>
  <c r="GM7" i="2" s="1"/>
  <c r="GN7" i="2" s="1"/>
  <c r="GO7" i="2" s="1"/>
  <c r="GP7" i="2" s="1"/>
  <c r="GQ7" i="2" s="1"/>
  <c r="GR7" i="2" s="1"/>
  <c r="GS7" i="2" s="1"/>
  <c r="GT7" i="2" s="1"/>
  <c r="GU7" i="2" s="1"/>
  <c r="GV7" i="2" s="1"/>
  <c r="GW7" i="2" s="1"/>
  <c r="GX7" i="2" s="1"/>
  <c r="GY7" i="2" s="1"/>
  <c r="GZ7" i="2" s="1"/>
  <c r="HA7" i="2" s="1"/>
  <c r="HB7" i="2" s="1"/>
  <c r="HC7" i="2" s="1"/>
  <c r="HD7" i="2" s="1"/>
  <c r="HE7" i="2" s="1"/>
  <c r="HF7" i="2" s="1"/>
  <c r="HG7" i="2" s="1"/>
  <c r="HH7" i="2" s="1"/>
  <c r="FA7" i="2"/>
  <c r="FB7" i="2" s="1"/>
  <c r="FC7" i="2" s="1"/>
  <c r="FD7" i="2" s="1"/>
  <c r="FE7" i="2" s="1"/>
  <c r="FF7" i="2" s="1"/>
  <c r="FG7" i="2" s="1"/>
  <c r="FH7" i="2" s="1"/>
  <c r="FI7" i="2" s="1"/>
  <c r="FJ7" i="2" s="1"/>
  <c r="FK7" i="2" s="1"/>
  <c r="FL7" i="2" s="1"/>
  <c r="FM7" i="2" s="1"/>
  <c r="FN7" i="2" s="1"/>
  <c r="FO7" i="2" s="1"/>
  <c r="FP7" i="2" s="1"/>
  <c r="FQ7" i="2" s="1"/>
  <c r="FR7" i="2" s="1"/>
  <c r="FS7" i="2" s="1"/>
  <c r="FT7" i="2" s="1"/>
  <c r="FU7" i="2" s="1"/>
  <c r="FV7" i="2" s="1"/>
  <c r="FW7" i="2" s="1"/>
  <c r="FX7" i="2" s="1"/>
  <c r="FY7" i="2" s="1"/>
  <c r="FZ7" i="2" s="1"/>
  <c r="GA7" i="2" s="1"/>
  <c r="GB7" i="2" s="1"/>
  <c r="GC7" i="2" s="1"/>
  <c r="DV7" i="2"/>
  <c r="DW7" i="2" s="1"/>
  <c r="DX7" i="2" s="1"/>
  <c r="DY7" i="2" s="1"/>
  <c r="DZ7" i="2" s="1"/>
  <c r="EA7" i="2" s="1"/>
  <c r="EB7" i="2" s="1"/>
  <c r="EC7" i="2" s="1"/>
  <c r="ED7" i="2" s="1"/>
  <c r="EE7" i="2" s="1"/>
  <c r="EF7" i="2" s="1"/>
  <c r="EG7" i="2" s="1"/>
  <c r="EH7" i="2" s="1"/>
  <c r="EI7" i="2" s="1"/>
  <c r="EJ7" i="2" s="1"/>
  <c r="EK7" i="2" s="1"/>
  <c r="EL7" i="2" s="1"/>
  <c r="EM7" i="2" s="1"/>
  <c r="EN7" i="2" s="1"/>
  <c r="EO7" i="2" s="1"/>
  <c r="EP7" i="2" s="1"/>
  <c r="EQ7" i="2" s="1"/>
  <c r="ER7" i="2" s="1"/>
  <c r="ES7" i="2" s="1"/>
  <c r="ET7" i="2" s="1"/>
  <c r="EU7" i="2" s="1"/>
  <c r="EV7" i="2" s="1"/>
  <c r="EW7" i="2" s="1"/>
  <c r="EX7" i="2" s="1"/>
  <c r="EY7" i="2" s="1"/>
  <c r="CR7" i="2"/>
  <c r="CS7" i="2" s="1"/>
  <c r="CT7" i="2" s="1"/>
  <c r="CU7" i="2" s="1"/>
  <c r="CV7" i="2" s="1"/>
  <c r="CW7" i="2" s="1"/>
  <c r="CX7" i="2" s="1"/>
  <c r="CY7" i="2" s="1"/>
  <c r="CZ7" i="2" s="1"/>
  <c r="DA7" i="2" s="1"/>
  <c r="DB7" i="2" s="1"/>
  <c r="DC7" i="2" s="1"/>
  <c r="DD7" i="2" s="1"/>
  <c r="DE7" i="2" s="1"/>
  <c r="DF7" i="2" s="1"/>
  <c r="DG7" i="2" s="1"/>
  <c r="DH7" i="2" s="1"/>
  <c r="DI7" i="2" s="1"/>
  <c r="DJ7" i="2" s="1"/>
  <c r="DK7" i="2" s="1"/>
  <c r="DL7" i="2" s="1"/>
  <c r="DM7" i="2" s="1"/>
  <c r="DN7" i="2" s="1"/>
  <c r="DO7" i="2" s="1"/>
  <c r="DP7" i="2" s="1"/>
  <c r="DQ7" i="2" s="1"/>
  <c r="DR7" i="2" s="1"/>
  <c r="DS7" i="2" s="1"/>
  <c r="DT7" i="2" s="1"/>
  <c r="BM7" i="2"/>
  <c r="BN7" i="2" s="1"/>
  <c r="BO7" i="2" s="1"/>
  <c r="BP7" i="2" s="1"/>
  <c r="BQ7" i="2" s="1"/>
  <c r="BR7" i="2" s="1"/>
  <c r="BS7" i="2" s="1"/>
  <c r="BT7" i="2" s="1"/>
  <c r="BU7" i="2" s="1"/>
  <c r="BV7" i="2" s="1"/>
  <c r="BW7" i="2" s="1"/>
  <c r="BX7" i="2" s="1"/>
  <c r="BY7" i="2" s="1"/>
  <c r="BZ7" i="2" s="1"/>
  <c r="CA7" i="2" s="1"/>
  <c r="CB7" i="2" s="1"/>
  <c r="CC7" i="2" s="1"/>
  <c r="CD7" i="2" s="1"/>
  <c r="CE7" i="2" s="1"/>
  <c r="CF7" i="2" s="1"/>
  <c r="CG7" i="2" s="1"/>
  <c r="CH7" i="2" s="1"/>
  <c r="CI7" i="2" s="1"/>
  <c r="CJ7" i="2" s="1"/>
  <c r="CK7" i="2" s="1"/>
  <c r="CL7" i="2" s="1"/>
  <c r="CM7" i="2" s="1"/>
  <c r="CN7" i="2" s="1"/>
  <c r="CO7" i="2" s="1"/>
  <c r="CP7" i="2" s="1"/>
  <c r="AK7" i="2"/>
  <c r="AL7" i="2" s="1"/>
  <c r="AM7" i="2" s="1"/>
  <c r="AN7" i="2" s="1"/>
  <c r="AO7" i="2" s="1"/>
  <c r="AP7" i="2" s="1"/>
  <c r="AQ7" i="2" s="1"/>
  <c r="AR7" i="2" s="1"/>
  <c r="AS7" i="2" s="1"/>
  <c r="AT7" i="2" s="1"/>
  <c r="AU7" i="2" s="1"/>
  <c r="AV7" i="2" s="1"/>
  <c r="AW7" i="2" s="1"/>
  <c r="AX7" i="2" s="1"/>
  <c r="AY7" i="2" s="1"/>
  <c r="AZ7" i="2" s="1"/>
  <c r="BA7" i="2" s="1"/>
  <c r="BB7" i="2" s="1"/>
  <c r="BC7" i="2" s="1"/>
  <c r="BD7" i="2" s="1"/>
  <c r="BE7" i="2" s="1"/>
  <c r="BF7" i="2" s="1"/>
  <c r="BG7" i="2" s="1"/>
  <c r="BH7" i="2" s="1"/>
  <c r="BI7" i="2" s="1"/>
  <c r="BJ7" i="2" s="1"/>
  <c r="BK7" i="2" s="1"/>
  <c r="F7" i="2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W7" i="2" s="1"/>
  <c r="X7" i="2" s="1"/>
  <c r="Y7" i="2" s="1"/>
  <c r="Z7" i="2" s="1"/>
  <c r="AA7" i="2" s="1"/>
  <c r="AB7" i="2" s="1"/>
  <c r="AC7" i="2" s="1"/>
  <c r="AD7" i="2" s="1"/>
  <c r="AE7" i="2" s="1"/>
  <c r="AF7" i="2" s="1"/>
  <c r="AG7" i="2" s="1"/>
  <c r="AH7" i="2" s="1"/>
  <c r="AI7" i="2" s="1"/>
  <c r="B175" i="1"/>
  <c r="B176" i="1"/>
  <c r="B177" i="1"/>
  <c r="B178" i="1"/>
  <c r="B168" i="1"/>
  <c r="B169" i="1"/>
  <c r="B170" i="1"/>
  <c r="B171" i="1"/>
  <c r="B161" i="1"/>
  <c r="B162" i="1"/>
  <c r="B163" i="1"/>
  <c r="B164" i="1"/>
  <c r="B154" i="1"/>
  <c r="B155" i="1"/>
  <c r="B156" i="1"/>
  <c r="B157" i="1"/>
  <c r="B147" i="1"/>
  <c r="B148" i="1"/>
  <c r="B149" i="1"/>
  <c r="B150" i="1"/>
  <c r="B140" i="1"/>
  <c r="B141" i="1"/>
  <c r="B142" i="1"/>
  <c r="B143" i="1"/>
  <c r="B133" i="1"/>
  <c r="B134" i="1"/>
  <c r="B135" i="1"/>
  <c r="B136" i="1"/>
  <c r="B126" i="1"/>
  <c r="B127" i="1"/>
  <c r="B128" i="1"/>
  <c r="B129" i="1"/>
  <c r="B119" i="1"/>
  <c r="B120" i="1"/>
  <c r="B121" i="1"/>
  <c r="B122" i="1"/>
  <c r="B112" i="1"/>
  <c r="B113" i="1"/>
  <c r="B114" i="1"/>
  <c r="B115" i="1"/>
  <c r="B105" i="1"/>
  <c r="B106" i="1"/>
  <c r="B107" i="1"/>
  <c r="B108" i="1"/>
  <c r="B98" i="1"/>
  <c r="B99" i="1"/>
  <c r="B100" i="1"/>
  <c r="B101" i="1"/>
  <c r="B92" i="1"/>
  <c r="B93" i="1"/>
  <c r="B94" i="1"/>
  <c r="B85" i="1"/>
  <c r="B86" i="1"/>
  <c r="B87" i="1"/>
  <c r="C82" i="1"/>
  <c r="C89" i="1"/>
  <c r="C96" i="1"/>
  <c r="C103" i="1"/>
  <c r="C110" i="1"/>
  <c r="C117" i="1"/>
  <c r="C124" i="1"/>
  <c r="C131" i="1"/>
  <c r="C138" i="1"/>
  <c r="C145" i="1"/>
  <c r="C152" i="1"/>
  <c r="C166" i="1"/>
  <c r="C173" i="1"/>
  <c r="B131" i="2" l="1"/>
  <c r="B159" i="2"/>
  <c r="B310" i="2"/>
  <c r="B182" i="2"/>
  <c r="B192" i="2"/>
  <c r="B202" i="2"/>
  <c r="B212" i="2"/>
  <c r="B222" i="2"/>
  <c r="B232" i="2"/>
  <c r="B274" i="2"/>
  <c r="B103" i="2"/>
  <c r="B292" i="2"/>
  <c r="B340" i="2"/>
  <c r="B15" i="2"/>
  <c r="B25" i="2"/>
  <c r="B35" i="2"/>
  <c r="B45" i="2"/>
  <c r="B55" i="2"/>
  <c r="B65" i="2"/>
  <c r="B75" i="2"/>
  <c r="B96" i="2"/>
  <c r="B124" i="2"/>
  <c r="B152" i="2"/>
  <c r="B322" i="2"/>
  <c r="B304" i="2"/>
  <c r="B89" i="2"/>
  <c r="B117" i="2"/>
  <c r="B145" i="2"/>
  <c r="B173" i="2"/>
  <c r="B286" i="2"/>
  <c r="B334" i="2"/>
  <c r="B239" i="2"/>
  <c r="B254" i="2"/>
  <c r="B268" i="2"/>
  <c r="B316" i="2"/>
  <c r="B11" i="2"/>
  <c r="B20" i="2"/>
  <c r="B30" i="2"/>
  <c r="B40" i="2"/>
  <c r="B50" i="2"/>
  <c r="B60" i="2"/>
  <c r="B70" i="2"/>
  <c r="B82" i="2"/>
  <c r="B110" i="2"/>
  <c r="B138" i="2"/>
  <c r="B166" i="2"/>
  <c r="B187" i="2"/>
  <c r="B197" i="2"/>
  <c r="B207" i="2"/>
  <c r="B217" i="2"/>
  <c r="B227" i="2"/>
  <c r="B298" i="2"/>
  <c r="B346" i="2"/>
  <c r="J54" i="4"/>
  <c r="C266" i="2"/>
  <c r="B37" i="4" s="1"/>
  <c r="C9" i="2"/>
  <c r="C80" i="2"/>
  <c r="G55" i="4"/>
  <c r="C237" i="2"/>
  <c r="F54" i="4"/>
  <c r="C180" i="2"/>
  <c r="C80" i="1"/>
  <c r="B180" i="2" l="1"/>
  <c r="I6" i="5" s="1"/>
  <c r="B9" i="2"/>
  <c r="I4" i="5" s="1"/>
  <c r="B237" i="2"/>
  <c r="I7" i="5" s="1"/>
  <c r="B80" i="2"/>
  <c r="I5" i="5" s="1"/>
  <c r="B266" i="2"/>
  <c r="I9" i="5" s="1"/>
  <c r="B34" i="4"/>
  <c r="B35" i="4"/>
  <c r="D266" i="1"/>
  <c r="D258" i="1"/>
  <c r="E54" i="4"/>
  <c r="D67" i="4"/>
  <c r="D66" i="4"/>
  <c r="D63" i="4"/>
  <c r="D64" i="4"/>
  <c r="D65" i="4"/>
  <c r="D62" i="4"/>
  <c r="D61" i="4"/>
  <c r="D60" i="4"/>
  <c r="D59" i="4"/>
  <c r="D58" i="4"/>
  <c r="D57" i="4"/>
  <c r="D56" i="4"/>
  <c r="D55" i="4"/>
  <c r="I10" i="5" l="1"/>
  <c r="J5" i="5" s="1"/>
  <c r="J4" i="5"/>
  <c r="B234" i="1"/>
  <c r="B229" i="1"/>
  <c r="B224" i="1"/>
  <c r="B219" i="1"/>
  <c r="B214" i="1"/>
  <c r="B209" i="1"/>
  <c r="B204" i="1"/>
  <c r="B199" i="1"/>
  <c r="B194" i="1"/>
  <c r="B189" i="1"/>
  <c r="B184" i="1"/>
  <c r="B84" i="1"/>
  <c r="C232" i="1"/>
  <c r="C227" i="1"/>
  <c r="C222" i="1"/>
  <c r="C217" i="1"/>
  <c r="C207" i="1"/>
  <c r="C202" i="1"/>
  <c r="C197" i="1"/>
  <c r="C192" i="1"/>
  <c r="C187" i="1"/>
  <c r="C182" i="1"/>
  <c r="C180" i="1" s="1"/>
  <c r="D180" i="1" s="1"/>
  <c r="B37" i="1"/>
  <c r="B185" i="1"/>
  <c r="J7" i="5" l="1"/>
  <c r="J8" i="5"/>
  <c r="J6" i="5"/>
  <c r="J9" i="5"/>
  <c r="B83" i="1"/>
  <c r="B82" i="1" s="1"/>
  <c r="C70" i="1"/>
  <c r="D54" i="4" l="1"/>
  <c r="B12" i="1" l="1"/>
  <c r="B14" i="1"/>
  <c r="C15" i="1"/>
  <c r="B16" i="1"/>
  <c r="B17" i="1"/>
  <c r="B18" i="1"/>
  <c r="C20" i="1"/>
  <c r="B21" i="1"/>
  <c r="B20" i="1" s="1"/>
  <c r="B22" i="1"/>
  <c r="B23" i="1"/>
  <c r="C25" i="1"/>
  <c r="B26" i="1"/>
  <c r="B27" i="1"/>
  <c r="B28" i="1"/>
  <c r="C30" i="1"/>
  <c r="B31" i="1"/>
  <c r="B30" i="1" s="1"/>
  <c r="B32" i="1"/>
  <c r="B33" i="1"/>
  <c r="C35" i="1"/>
  <c r="B36" i="1"/>
  <c r="B38" i="1"/>
  <c r="C40" i="1"/>
  <c r="B41" i="1"/>
  <c r="B42" i="1"/>
  <c r="B43" i="1"/>
  <c r="C45" i="1"/>
  <c r="B46" i="1"/>
  <c r="B45" i="1" s="1"/>
  <c r="B47" i="1"/>
  <c r="B48" i="1"/>
  <c r="C50" i="1"/>
  <c r="B51" i="1"/>
  <c r="B52" i="1"/>
  <c r="B53" i="1"/>
  <c r="C55" i="1"/>
  <c r="B56" i="1"/>
  <c r="B55" i="1" s="1"/>
  <c r="B57" i="1"/>
  <c r="B58" i="1"/>
  <c r="C60" i="1"/>
  <c r="B61" i="1"/>
  <c r="B62" i="1"/>
  <c r="B63" i="1"/>
  <c r="C65" i="1"/>
  <c r="B66" i="1"/>
  <c r="B65" i="1" s="1"/>
  <c r="B67" i="1"/>
  <c r="B68" i="1"/>
  <c r="B71" i="1"/>
  <c r="B72" i="1"/>
  <c r="B73" i="1"/>
  <c r="C75" i="1"/>
  <c r="B76" i="1"/>
  <c r="B77" i="1"/>
  <c r="B78" i="1"/>
  <c r="B90" i="1"/>
  <c r="B89" i="1" s="1"/>
  <c r="B97" i="1"/>
  <c r="B96" i="1" s="1"/>
  <c r="B104" i="1"/>
  <c r="B103" i="1" s="1"/>
  <c r="B111" i="1"/>
  <c r="B110" i="1" s="1"/>
  <c r="B118" i="1"/>
  <c r="B117" i="1" s="1"/>
  <c r="B125" i="1"/>
  <c r="B132" i="1"/>
  <c r="B139" i="1"/>
  <c r="B146" i="1"/>
  <c r="B153" i="1"/>
  <c r="B160" i="1"/>
  <c r="B167" i="1"/>
  <c r="B174" i="1"/>
  <c r="B183" i="1"/>
  <c r="B188" i="1"/>
  <c r="B190" i="1"/>
  <c r="B193" i="1"/>
  <c r="B195" i="1"/>
  <c r="B198" i="1"/>
  <c r="B200" i="1"/>
  <c r="B203" i="1"/>
  <c r="B205" i="1"/>
  <c r="B208" i="1"/>
  <c r="B210" i="1"/>
  <c r="B213" i="1"/>
  <c r="B215" i="1"/>
  <c r="B218" i="1"/>
  <c r="B220" i="1"/>
  <c r="B223" i="1"/>
  <c r="B225" i="1"/>
  <c r="B228" i="1"/>
  <c r="B230" i="1"/>
  <c r="B233" i="1"/>
  <c r="B235" i="1"/>
  <c r="B240" i="1"/>
  <c r="B241" i="1"/>
  <c r="C247" i="1"/>
  <c r="C237" i="1" s="1"/>
  <c r="D237" i="1" s="1"/>
  <c r="B248" i="1"/>
  <c r="B249" i="1"/>
  <c r="B252" i="1"/>
  <c r="B255" i="1"/>
  <c r="B256" i="1"/>
  <c r="B261" i="1"/>
  <c r="B262" i="1"/>
  <c r="B263" i="1"/>
  <c r="B264" i="1"/>
  <c r="C268" i="1"/>
  <c r="B269" i="1"/>
  <c r="B270" i="1"/>
  <c r="B271" i="1"/>
  <c r="B272" i="1"/>
  <c r="C274" i="1"/>
  <c r="B275" i="1"/>
  <c r="B276" i="1"/>
  <c r="B277" i="1"/>
  <c r="B278" i="1"/>
  <c r="C280" i="1"/>
  <c r="B281" i="1"/>
  <c r="B282" i="1"/>
  <c r="B283" i="1"/>
  <c r="B284" i="1"/>
  <c r="C286" i="1"/>
  <c r="B287" i="1"/>
  <c r="B288" i="1"/>
  <c r="B289" i="1"/>
  <c r="B290" i="1"/>
  <c r="C292" i="1"/>
  <c r="B293" i="1"/>
  <c r="B294" i="1"/>
  <c r="B295" i="1"/>
  <c r="B296" i="1"/>
  <c r="C298" i="1"/>
  <c r="B299" i="1"/>
  <c r="B300" i="1"/>
  <c r="B301" i="1"/>
  <c r="B302" i="1"/>
  <c r="C304" i="1"/>
  <c r="B305" i="1"/>
  <c r="B306" i="1"/>
  <c r="B307" i="1"/>
  <c r="B308" i="1"/>
  <c r="C310" i="1"/>
  <c r="B311" i="1"/>
  <c r="B312" i="1"/>
  <c r="B313" i="1"/>
  <c r="B314" i="1"/>
  <c r="C316" i="1"/>
  <c r="B317" i="1"/>
  <c r="B318" i="1"/>
  <c r="B319" i="1"/>
  <c r="B320" i="1"/>
  <c r="C322" i="1"/>
  <c r="B323" i="1"/>
  <c r="B324" i="1"/>
  <c r="B325" i="1"/>
  <c r="B326" i="1"/>
  <c r="C328" i="1"/>
  <c r="B329" i="1"/>
  <c r="B330" i="1"/>
  <c r="B331" i="1"/>
  <c r="B332" i="1"/>
  <c r="C334" i="1"/>
  <c r="B335" i="1"/>
  <c r="B336" i="1"/>
  <c r="B337" i="1"/>
  <c r="B338" i="1"/>
  <c r="C340" i="1"/>
  <c r="B341" i="1"/>
  <c r="B342" i="1"/>
  <c r="B343" i="1"/>
  <c r="B344" i="1"/>
  <c r="C346" i="1"/>
  <c r="B347" i="1"/>
  <c r="B348" i="1"/>
  <c r="B349" i="1"/>
  <c r="B350" i="1"/>
  <c r="B35" i="1" l="1"/>
  <c r="B70" i="1"/>
  <c r="B60" i="1"/>
  <c r="B50" i="1"/>
  <c r="B40" i="1"/>
  <c r="B80" i="1"/>
  <c r="B25" i="1"/>
  <c r="B15" i="1"/>
  <c r="B75" i="1"/>
  <c r="B11" i="1"/>
  <c r="C9" i="1"/>
  <c r="G5" i="5" l="1"/>
  <c r="D80" i="2"/>
  <c r="B33" i="4" s="1"/>
  <c r="D80" i="1"/>
  <c r="B9" i="1"/>
  <c r="G4" i="5" s="1"/>
  <c r="F7" i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K7" i="1"/>
  <c r="AL7" i="1" s="1"/>
  <c r="AM7" i="1" s="1"/>
  <c r="AN7" i="1" s="1"/>
  <c r="AO7" i="1" s="1"/>
  <c r="AP7" i="1" s="1"/>
  <c r="AQ7" i="1" s="1"/>
  <c r="AR7" i="1" s="1"/>
  <c r="AS7" i="1" s="1"/>
  <c r="AT7" i="1" s="1"/>
  <c r="AU7" i="1" s="1"/>
  <c r="AV7" i="1" s="1"/>
  <c r="AW7" i="1" s="1"/>
  <c r="AX7" i="1" s="1"/>
  <c r="AY7" i="1" s="1"/>
  <c r="AZ7" i="1" s="1"/>
  <c r="BA7" i="1" s="1"/>
  <c r="BB7" i="1" s="1"/>
  <c r="BC7" i="1" s="1"/>
  <c r="BD7" i="1" s="1"/>
  <c r="BE7" i="1" s="1"/>
  <c r="BF7" i="1" s="1"/>
  <c r="BG7" i="1" s="1"/>
  <c r="BH7" i="1" s="1"/>
  <c r="BI7" i="1" s="1"/>
  <c r="BJ7" i="1" s="1"/>
  <c r="BK7" i="1" s="1"/>
  <c r="G10" i="5" l="1"/>
  <c r="D9" i="1"/>
  <c r="FF6" i="1" s="1"/>
  <c r="D9" i="2"/>
  <c r="EA6" i="2" l="1"/>
  <c r="GJ6" i="2"/>
  <c r="AP6" i="1"/>
  <c r="HO6" i="2"/>
  <c r="IT6" i="1"/>
  <c r="BR6" i="1"/>
  <c r="D352" i="1"/>
  <c r="AP6" i="2"/>
  <c r="FF6" i="2"/>
  <c r="IT6" i="2"/>
  <c r="HO6" i="1"/>
  <c r="EA6" i="1"/>
  <c r="CW6" i="2"/>
  <c r="BR6" i="2"/>
  <c r="K6" i="1"/>
  <c r="K5" i="1" s="1"/>
  <c r="GJ6" i="1"/>
  <c r="CW6" i="1"/>
  <c r="K6" i="2"/>
  <c r="K5" i="2" s="1"/>
  <c r="D352" i="2"/>
  <c r="B32" i="4"/>
  <c r="B38" i="4" s="1"/>
  <c r="AP5" i="1" l="1"/>
  <c r="B10" i="4" s="1"/>
  <c r="B9" i="4"/>
  <c r="C9" i="4"/>
  <c r="AP5" i="2"/>
  <c r="C10" i="4" s="1"/>
  <c r="BR5" i="2"/>
  <c r="BR5" i="1"/>
  <c r="B11" i="4" s="1"/>
  <c r="BM7" i="1"/>
  <c r="BN7" i="1" s="1"/>
  <c r="BO7" i="1" s="1"/>
  <c r="BP7" i="1" s="1"/>
  <c r="BQ7" i="1" s="1"/>
  <c r="BR7" i="1" s="1"/>
  <c r="BS7" i="1" s="1"/>
  <c r="BT7" i="1" s="1"/>
  <c r="BU7" i="1" s="1"/>
  <c r="BV7" i="1" s="1"/>
  <c r="BW7" i="1" s="1"/>
  <c r="BX7" i="1" s="1"/>
  <c r="BY7" i="1" s="1"/>
  <c r="BZ7" i="1" s="1"/>
  <c r="CA7" i="1" s="1"/>
  <c r="CB7" i="1" s="1"/>
  <c r="CC7" i="1" s="1"/>
  <c r="CD7" i="1" s="1"/>
  <c r="CE7" i="1" s="1"/>
  <c r="CF7" i="1" s="1"/>
  <c r="CG7" i="1" s="1"/>
  <c r="CH7" i="1" s="1"/>
  <c r="CI7" i="1" s="1"/>
  <c r="CJ7" i="1" s="1"/>
  <c r="CK7" i="1" s="1"/>
  <c r="CL7" i="1" s="1"/>
  <c r="CM7" i="1" s="1"/>
  <c r="CN7" i="1" s="1"/>
  <c r="CO7" i="1" s="1"/>
  <c r="CP7" i="1" s="1"/>
  <c r="CR7" i="1"/>
  <c r="CS7" i="1" s="1"/>
  <c r="CT7" i="1" s="1"/>
  <c r="CU7" i="1" s="1"/>
  <c r="CV7" i="1" s="1"/>
  <c r="CW7" i="1" s="1"/>
  <c r="CX7" i="1" s="1"/>
  <c r="CY7" i="1" s="1"/>
  <c r="CZ7" i="1" s="1"/>
  <c r="DA7" i="1" s="1"/>
  <c r="DB7" i="1" s="1"/>
  <c r="DC7" i="1" s="1"/>
  <c r="DD7" i="1" s="1"/>
  <c r="DE7" i="1" s="1"/>
  <c r="DF7" i="1" s="1"/>
  <c r="DG7" i="1" s="1"/>
  <c r="DH7" i="1" s="1"/>
  <c r="DI7" i="1" s="1"/>
  <c r="DJ7" i="1" s="1"/>
  <c r="DK7" i="1" s="1"/>
  <c r="DL7" i="1" s="1"/>
  <c r="DM7" i="1" s="1"/>
  <c r="DN7" i="1" s="1"/>
  <c r="DO7" i="1" s="1"/>
  <c r="DP7" i="1" s="1"/>
  <c r="DQ7" i="1" s="1"/>
  <c r="DR7" i="1" s="1"/>
  <c r="DS7" i="1" s="1"/>
  <c r="DT7" i="1" s="1"/>
  <c r="DV7" i="1"/>
  <c r="DW7" i="1" s="1"/>
  <c r="DX7" i="1" s="1"/>
  <c r="DY7" i="1" s="1"/>
  <c r="DZ7" i="1" s="1"/>
  <c r="EA7" i="1" s="1"/>
  <c r="EB7" i="1" s="1"/>
  <c r="EC7" i="1" s="1"/>
  <c r="ED7" i="1" s="1"/>
  <c r="EE7" i="1" s="1"/>
  <c r="EF7" i="1" s="1"/>
  <c r="EG7" i="1" s="1"/>
  <c r="EH7" i="1" s="1"/>
  <c r="EI7" i="1" s="1"/>
  <c r="EJ7" i="1" s="1"/>
  <c r="EK7" i="1" s="1"/>
  <c r="EL7" i="1" s="1"/>
  <c r="EM7" i="1" s="1"/>
  <c r="EN7" i="1" s="1"/>
  <c r="EO7" i="1" s="1"/>
  <c r="EP7" i="1" s="1"/>
  <c r="EQ7" i="1" s="1"/>
  <c r="ER7" i="1" s="1"/>
  <c r="ES7" i="1" s="1"/>
  <c r="ET7" i="1" s="1"/>
  <c r="EU7" i="1" s="1"/>
  <c r="EV7" i="1" s="1"/>
  <c r="EW7" i="1" s="1"/>
  <c r="EX7" i="1" s="1"/>
  <c r="EY7" i="1" s="1"/>
  <c r="C11" i="4" l="1"/>
  <c r="CW5" i="2"/>
  <c r="CW5" i="1"/>
  <c r="EA5" i="1" s="1"/>
  <c r="B13" i="4" s="1"/>
  <c r="EA5" i="2" l="1"/>
  <c r="C12" i="4"/>
  <c r="FF5" i="1"/>
  <c r="GJ5" i="1" s="1"/>
  <c r="B12" i="4"/>
  <c r="IO7" i="1"/>
  <c r="IP7" i="1" s="1"/>
  <c r="IQ7" i="1" s="1"/>
  <c r="IR7" i="1" s="1"/>
  <c r="IS7" i="1" s="1"/>
  <c r="IT7" i="1" s="1"/>
  <c r="IU7" i="1" s="1"/>
  <c r="IV7" i="1" s="1"/>
  <c r="IW7" i="1" s="1"/>
  <c r="IX7" i="1" s="1"/>
  <c r="IY7" i="1" s="1"/>
  <c r="IZ7" i="1" s="1"/>
  <c r="JA7" i="1" s="1"/>
  <c r="JB7" i="1" s="1"/>
  <c r="JC7" i="1" s="1"/>
  <c r="JD7" i="1" s="1"/>
  <c r="JE7" i="1" s="1"/>
  <c r="JF7" i="1" s="1"/>
  <c r="JG7" i="1" s="1"/>
  <c r="JH7" i="1" s="1"/>
  <c r="JI7" i="1" s="1"/>
  <c r="JJ7" i="1" s="1"/>
  <c r="JK7" i="1" s="1"/>
  <c r="JL7" i="1" s="1"/>
  <c r="JM7" i="1" s="1"/>
  <c r="JN7" i="1" s="1"/>
  <c r="JO7" i="1" s="1"/>
  <c r="JP7" i="1" s="1"/>
  <c r="JQ7" i="1" s="1"/>
  <c r="HJ7" i="1"/>
  <c r="HK7" i="1" s="1"/>
  <c r="HL7" i="1" s="1"/>
  <c r="HM7" i="1" s="1"/>
  <c r="HN7" i="1" s="1"/>
  <c r="HO7" i="1" s="1"/>
  <c r="HP7" i="1" s="1"/>
  <c r="HQ7" i="1" s="1"/>
  <c r="HR7" i="1" s="1"/>
  <c r="HS7" i="1" s="1"/>
  <c r="HT7" i="1" s="1"/>
  <c r="HU7" i="1" s="1"/>
  <c r="HV7" i="1" s="1"/>
  <c r="HW7" i="1" s="1"/>
  <c r="HX7" i="1" s="1"/>
  <c r="HY7" i="1" s="1"/>
  <c r="HZ7" i="1" s="1"/>
  <c r="IA7" i="1" s="1"/>
  <c r="IB7" i="1" s="1"/>
  <c r="IC7" i="1" s="1"/>
  <c r="ID7" i="1" s="1"/>
  <c r="IE7" i="1" s="1"/>
  <c r="IF7" i="1" s="1"/>
  <c r="IG7" i="1" s="1"/>
  <c r="IH7" i="1" s="1"/>
  <c r="II7" i="1" s="1"/>
  <c r="IJ7" i="1" s="1"/>
  <c r="IK7" i="1" s="1"/>
  <c r="IL7" i="1" s="1"/>
  <c r="IM7" i="1" s="1"/>
  <c r="GE7" i="1"/>
  <c r="GF7" i="1" s="1"/>
  <c r="GG7" i="1" s="1"/>
  <c r="GH7" i="1" s="1"/>
  <c r="GI7" i="1" s="1"/>
  <c r="GJ7" i="1" s="1"/>
  <c r="GK7" i="1" s="1"/>
  <c r="GL7" i="1" s="1"/>
  <c r="GM7" i="1" s="1"/>
  <c r="GN7" i="1" s="1"/>
  <c r="GO7" i="1" s="1"/>
  <c r="GP7" i="1" s="1"/>
  <c r="GQ7" i="1" s="1"/>
  <c r="GR7" i="1" s="1"/>
  <c r="GS7" i="1" s="1"/>
  <c r="GT7" i="1" s="1"/>
  <c r="GU7" i="1" s="1"/>
  <c r="GV7" i="1" s="1"/>
  <c r="GW7" i="1" s="1"/>
  <c r="GX7" i="1" s="1"/>
  <c r="GY7" i="1" s="1"/>
  <c r="GZ7" i="1" s="1"/>
  <c r="HA7" i="1" s="1"/>
  <c r="HB7" i="1" s="1"/>
  <c r="HC7" i="1" s="1"/>
  <c r="HD7" i="1" s="1"/>
  <c r="HE7" i="1" s="1"/>
  <c r="HF7" i="1" s="1"/>
  <c r="HG7" i="1" s="1"/>
  <c r="HH7" i="1" s="1"/>
  <c r="FA7" i="1"/>
  <c r="FB7" i="1" s="1"/>
  <c r="FC7" i="1" s="1"/>
  <c r="FD7" i="1" s="1"/>
  <c r="FE7" i="1" s="1"/>
  <c r="FF7" i="1" s="1"/>
  <c r="FG7" i="1" s="1"/>
  <c r="FH7" i="1" s="1"/>
  <c r="FI7" i="1" s="1"/>
  <c r="FJ7" i="1" s="1"/>
  <c r="FK7" i="1" s="1"/>
  <c r="FL7" i="1" s="1"/>
  <c r="FM7" i="1" s="1"/>
  <c r="FN7" i="1" s="1"/>
  <c r="FO7" i="1" s="1"/>
  <c r="FP7" i="1" s="1"/>
  <c r="FQ7" i="1" s="1"/>
  <c r="FR7" i="1" s="1"/>
  <c r="FS7" i="1" s="1"/>
  <c r="FT7" i="1" s="1"/>
  <c r="FU7" i="1" s="1"/>
  <c r="FV7" i="1" s="1"/>
  <c r="FW7" i="1" s="1"/>
  <c r="FX7" i="1" s="1"/>
  <c r="FY7" i="1" s="1"/>
  <c r="FZ7" i="1" s="1"/>
  <c r="GA7" i="1" s="1"/>
  <c r="GB7" i="1" s="1"/>
  <c r="GC7" i="1" s="1"/>
  <c r="FF5" i="2" l="1"/>
  <c r="C13" i="4"/>
  <c r="B14" i="4"/>
  <c r="HO5" i="1"/>
  <c r="B15" i="4"/>
  <c r="GJ5" i="2" l="1"/>
  <c r="C14" i="4"/>
  <c r="IT5" i="1"/>
  <c r="B17" i="4" s="1"/>
  <c r="B16" i="4"/>
  <c r="HO5" i="2" l="1"/>
  <c r="C15" i="4"/>
  <c r="IT5" i="2" l="1"/>
  <c r="C17" i="4" s="1"/>
  <c r="C16" i="4"/>
</calcChain>
</file>

<file path=xl/sharedStrings.xml><?xml version="1.0" encoding="utf-8"?>
<sst xmlns="http://schemas.openxmlformats.org/spreadsheetml/2006/main" count="1079" uniqueCount="97">
  <si>
    <t>Esperado</t>
  </si>
  <si>
    <t>Realizado</t>
  </si>
  <si>
    <t>Capacitación Defensa Civil - Plan de Contingencia</t>
  </si>
  <si>
    <t>Capacitacion a Brigadas Comunitarias</t>
  </si>
  <si>
    <t xml:space="preserve">Capacitacion a Brigadas Escolares </t>
  </si>
  <si>
    <t xml:space="preserve">Capacitacion Centros de Salud y Policía </t>
  </si>
  <si>
    <t xml:space="preserve">Competencia de Rescate </t>
  </si>
  <si>
    <t xml:space="preserve">Simulacros locales  </t>
  </si>
  <si>
    <t># de actividades</t>
  </si>
  <si>
    <t>% de la actividad</t>
  </si>
  <si>
    <t>% del total</t>
  </si>
  <si>
    <t>Avance acumulado:</t>
  </si>
  <si>
    <t>Avance del mes:</t>
  </si>
  <si>
    <t>Huaricanga</t>
  </si>
  <si>
    <t xml:space="preserve">Presentación y Coordinación </t>
  </si>
  <si>
    <t>x</t>
  </si>
  <si>
    <t>Convocatoria</t>
  </si>
  <si>
    <t>X</t>
  </si>
  <si>
    <t xml:space="preserve">Presentación del Plan de Contingencia Actualizado </t>
  </si>
  <si>
    <t>Chasquitambo</t>
  </si>
  <si>
    <t>Hornillos</t>
  </si>
  <si>
    <t>Chaucayán</t>
  </si>
  <si>
    <t>Raquia</t>
  </si>
  <si>
    <t>Colca</t>
  </si>
  <si>
    <t>Yamor</t>
  </si>
  <si>
    <t>Mayorarca</t>
  </si>
  <si>
    <t>Conococha</t>
  </si>
  <si>
    <t>Chiquian</t>
  </si>
  <si>
    <t>Aquia</t>
  </si>
  <si>
    <t>Villanueva</t>
  </si>
  <si>
    <t>Pachapaqui</t>
  </si>
  <si>
    <t>Huallanca</t>
  </si>
  <si>
    <t>Riesgolandia</t>
  </si>
  <si>
    <t>Evacuación</t>
  </si>
  <si>
    <t>Materiales Peligrosos y concentrados - Identificación</t>
  </si>
  <si>
    <t>Prevención de Incendios  y  Primeros Auxilios - RCP y Heimlich</t>
  </si>
  <si>
    <t>Repaso de Conocimientos adquiridos a las Brigadas</t>
  </si>
  <si>
    <t>Chaucayan</t>
  </si>
  <si>
    <t>IE 20532 - Huaricanga</t>
  </si>
  <si>
    <t>Taller de Educación Vial para niños</t>
  </si>
  <si>
    <t>Materiales Peligrosos - Identificación</t>
  </si>
  <si>
    <t>IE Mariscal Caceres - Chasquitambo</t>
  </si>
  <si>
    <t>IE Eduardo Bustamante Alvarado - Chaucayan</t>
  </si>
  <si>
    <t xml:space="preserve">IE Luis Pardo Novoa - Raquia </t>
  </si>
  <si>
    <t>IE San Miguel - Aquia</t>
  </si>
  <si>
    <t>IE Guillermo Bracale Ramos - Chiquian</t>
  </si>
  <si>
    <t>IE Coronel Bolognesi - Chiquian</t>
  </si>
  <si>
    <t>IE Sagrado Corazon de Jesus - Pachapaqui</t>
  </si>
  <si>
    <t>I.E. José Carlos Mariátegui Huallanca</t>
  </si>
  <si>
    <t>I.E. Rául Córdova Alvarado Huallanca</t>
  </si>
  <si>
    <t>I.E. Mayorarca</t>
  </si>
  <si>
    <t>Capacitacion Centros de Salud y Policia</t>
  </si>
  <si>
    <t>Materiales Peligrosos y concentrados - Identificación Policia</t>
  </si>
  <si>
    <t>Materiales Peligrosos y concentrados - Identificación Centro de Salud</t>
  </si>
  <si>
    <t>Materiales Peligrosos y concentrados - Identificación pnp carreteras</t>
  </si>
  <si>
    <t>Materiales Peligrosos y concentrados - Identificación PNP Carreteras</t>
  </si>
  <si>
    <t>Materiales Peligrosos y concentrados - Identificación Puesto de Salud</t>
  </si>
  <si>
    <t>Competencia de Rescate</t>
  </si>
  <si>
    <t>Realizar competencia de Respuesta a Emergencias entre Brigadas Comunitarias</t>
  </si>
  <si>
    <t>Coordinaciones por localidad</t>
  </si>
  <si>
    <t>Logistica para el evento</t>
  </si>
  <si>
    <t>Elaboración del reporte</t>
  </si>
  <si>
    <t>Simulacros locales</t>
  </si>
  <si>
    <t>Coordinacion con las brigadas</t>
  </si>
  <si>
    <t>Difusion a la poblacion</t>
  </si>
  <si>
    <t>Preparacion de la zona segura y logistica</t>
  </si>
  <si>
    <t>Evento</t>
  </si>
  <si>
    <t>Total General de Avance del Programa</t>
  </si>
  <si>
    <t xml:space="preserve">Coordinación </t>
  </si>
  <si>
    <t>Coordinación</t>
  </si>
  <si>
    <t xml:space="preserve"> Materiales Peligrosos y concentrados - Identificación Puesto de Salud</t>
  </si>
  <si>
    <t>avance esperado</t>
  </si>
  <si>
    <t>avance realizado</t>
  </si>
  <si>
    <t>Planificación</t>
  </si>
  <si>
    <t>avance del mes</t>
  </si>
  <si>
    <t>Talleres de Capacitacion al PDC</t>
  </si>
  <si>
    <t>Talleres de Capacitacion de Brigada Comunitaria</t>
  </si>
  <si>
    <t>a</t>
  </si>
  <si>
    <t>Talleres Brigadas Escolares</t>
  </si>
  <si>
    <t>Taller de capacitación de SER (Policía y Centro de Salud)</t>
  </si>
  <si>
    <t>Capacitación a PDC</t>
  </si>
  <si>
    <t>Capacitación a Brigadas Comunitarias</t>
  </si>
  <si>
    <t>Capacitación a Brigadas Escolares</t>
  </si>
  <si>
    <t>Capacitación Centro Salud y PNP</t>
  </si>
  <si>
    <t>Huaricanga I.E. 20532</t>
  </si>
  <si>
    <t>Chasquitambo I.E. Mariscal Cáceres</t>
  </si>
  <si>
    <t>Chaucayán I.E. Eduardo Bustamante Rivero</t>
  </si>
  <si>
    <t>Raquia I.E. Luis Pardo Novoa</t>
  </si>
  <si>
    <t xml:space="preserve">Yamor </t>
  </si>
  <si>
    <t>Mayorarca I.E. Señor de los Milagros</t>
  </si>
  <si>
    <t>Aquia I.E. San Miguel</t>
  </si>
  <si>
    <t>Chiquian I.E. Coronel Bolognesi</t>
  </si>
  <si>
    <t>Chiquián</t>
  </si>
  <si>
    <t>Chiquian I.E. Guillermo Bracale</t>
  </si>
  <si>
    <t>Pachapaqui I.E. Sagrado Corazón de Jesús</t>
  </si>
  <si>
    <t>Huallanca I.E. José Carlos Mariátegui</t>
  </si>
  <si>
    <t>Huallanca I.E. Raúl Córdova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</si>
</sst>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.000000000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99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5">
    <xf numFmtId="0" fontId="0" fillId="0" borderId="0" xfId="0"/>
    <xf numFmtId="0" fontId="0" fillId="2" borderId="0" xfId="0" applyFill="1"/>
    <xf numFmtId="0" fontId="0" fillId="6" borderId="0" xfId="0" applyFill="1"/>
    <xf numFmtId="0" fontId="0" fillId="4" borderId="0" xfId="0" applyFill="1"/>
    <xf numFmtId="0" fontId="0" fillId="4" borderId="1" xfId="0" applyFill="1" applyBorder="1"/>
    <xf numFmtId="0" fontId="0" fillId="0" borderId="1" xfId="0" applyBorder="1"/>
    <xf numFmtId="0" fontId="0" fillId="0" borderId="0" xfId="0" applyProtection="1">
      <protection hidden="1"/>
    </xf>
    <xf numFmtId="0" fontId="0" fillId="3" borderId="1" xfId="0" applyFill="1" applyBorder="1" applyProtection="1">
      <protection hidden="1"/>
    </xf>
    <xf numFmtId="0" fontId="0" fillId="4" borderId="0" xfId="0" applyFill="1" applyProtection="1">
      <protection hidden="1"/>
    </xf>
    <xf numFmtId="0" fontId="0" fillId="4" borderId="1" xfId="0" applyFill="1" applyBorder="1" applyAlignment="1" applyProtection="1">
      <alignment horizontal="right"/>
      <protection hidden="1"/>
    </xf>
    <xf numFmtId="0" fontId="0" fillId="4" borderId="1" xfId="0" applyFill="1" applyBorder="1" applyProtection="1">
      <protection hidden="1"/>
    </xf>
    <xf numFmtId="0" fontId="0" fillId="0" borderId="1" xfId="0" applyBorder="1" applyAlignment="1" applyProtection="1">
      <alignment horizontal="right"/>
      <protection hidden="1"/>
    </xf>
    <xf numFmtId="0" fontId="0" fillId="0" borderId="1" xfId="0" applyBorder="1" applyProtection="1">
      <protection hidden="1"/>
    </xf>
    <xf numFmtId="0" fontId="0" fillId="0" borderId="0" xfId="0" applyAlignment="1" applyProtection="1">
      <alignment horizontal="left"/>
      <protection hidden="1"/>
    </xf>
    <xf numFmtId="164" fontId="0" fillId="6" borderId="0" xfId="0" applyNumberFormat="1" applyFill="1" applyAlignment="1">
      <alignment horizontal="center" wrapText="1"/>
    </xf>
    <xf numFmtId="0" fontId="0" fillId="3" borderId="0" xfId="0" applyFill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4" borderId="1" xfId="0" applyFill="1" applyBorder="1" applyAlignment="1">
      <alignment horizontal="right"/>
    </xf>
    <xf numFmtId="2" fontId="0" fillId="3" borderId="1" xfId="0" applyNumberFormat="1" applyFill="1" applyBorder="1" applyProtection="1">
      <protection hidden="1"/>
    </xf>
    <xf numFmtId="2" fontId="0" fillId="0" borderId="0" xfId="0" applyNumberFormat="1" applyProtection="1">
      <protection hidden="1"/>
    </xf>
    <xf numFmtId="2" fontId="0" fillId="4" borderId="0" xfId="0" applyNumberFormat="1" applyFill="1" applyProtection="1">
      <protection hidden="1"/>
    </xf>
    <xf numFmtId="2" fontId="0" fillId="4" borderId="1" xfId="0" applyNumberFormat="1" applyFill="1" applyBorder="1" applyProtection="1">
      <protection hidden="1"/>
    </xf>
    <xf numFmtId="2" fontId="0" fillId="0" borderId="1" xfId="0" applyNumberFormat="1" applyBorder="1" applyProtection="1">
      <protection hidden="1"/>
    </xf>
    <xf numFmtId="2" fontId="2" fillId="3" borderId="1" xfId="0" applyNumberFormat="1" applyFont="1" applyFill="1" applyBorder="1" applyProtection="1">
      <protection hidden="1"/>
    </xf>
    <xf numFmtId="0" fontId="0" fillId="0" borderId="0" xfId="0" applyAlignment="1" applyProtection="1">
      <alignment horizontal="center" textRotation="90"/>
      <protection hidden="1"/>
    </xf>
    <xf numFmtId="164" fontId="0" fillId="6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6" fontId="0" fillId="0" borderId="0" xfId="0" applyNumberFormat="1"/>
    <xf numFmtId="2" fontId="0" fillId="3" borderId="0" xfId="0" applyNumberFormat="1" applyFill="1" applyProtection="1">
      <protection hidden="1"/>
    </xf>
    <xf numFmtId="2" fontId="2" fillId="3" borderId="0" xfId="0" applyNumberFormat="1" applyFont="1" applyFill="1" applyProtection="1">
      <protection hidden="1"/>
    </xf>
    <xf numFmtId="2" fontId="1" fillId="5" borderId="0" xfId="0" applyNumberFormat="1" applyFont="1" applyFill="1" applyProtection="1">
      <protection hidden="1"/>
    </xf>
    <xf numFmtId="164" fontId="0" fillId="7" borderId="0" xfId="0" applyNumberFormat="1" applyFill="1" applyAlignment="1">
      <alignment horizontal="center"/>
    </xf>
    <xf numFmtId="0" fontId="0" fillId="7" borderId="0" xfId="0" applyFill="1"/>
    <xf numFmtId="164" fontId="0" fillId="8" borderId="0" xfId="0" applyNumberFormat="1" applyFill="1" applyAlignment="1">
      <alignment horizontal="center"/>
    </xf>
    <xf numFmtId="0" fontId="0" fillId="8" borderId="0" xfId="0" applyFill="1"/>
    <xf numFmtId="0" fontId="4" fillId="0" borderId="1" xfId="0" applyFont="1" applyBorder="1"/>
    <xf numFmtId="0" fontId="0" fillId="0" borderId="0" xfId="0" applyAlignment="1">
      <alignment horizontal="right"/>
    </xf>
    <xf numFmtId="1" fontId="2" fillId="3" borderId="1" xfId="0" applyNumberFormat="1" applyFont="1" applyFill="1" applyBorder="1" applyProtection="1">
      <protection hidden="1"/>
    </xf>
    <xf numFmtId="164" fontId="1" fillId="5" borderId="2" xfId="0" applyNumberFormat="1" applyFont="1" applyFill="1" applyBorder="1" applyProtection="1">
      <protection hidden="1"/>
    </xf>
    <xf numFmtId="164" fontId="0" fillId="3" borderId="1" xfId="0" applyNumberFormat="1" applyFill="1" applyBorder="1" applyProtection="1">
      <protection hidden="1"/>
    </xf>
    <xf numFmtId="164" fontId="2" fillId="3" borderId="1" xfId="0" applyNumberFormat="1" applyFont="1" applyFill="1" applyBorder="1" applyProtection="1">
      <protection hidden="1"/>
    </xf>
    <xf numFmtId="1" fontId="0" fillId="3" borderId="1" xfId="0" applyNumberFormat="1" applyFill="1" applyBorder="1" applyProtection="1">
      <protection hidden="1"/>
    </xf>
    <xf numFmtId="0" fontId="0" fillId="0" borderId="1" xfId="0" applyBorder="1" applyAlignment="1" applyProtection="1">
      <alignment horizontal="left"/>
      <protection hidden="1"/>
    </xf>
    <xf numFmtId="0" fontId="5" fillId="0" borderId="0" xfId="0" applyFont="1"/>
    <xf numFmtId="0" fontId="6" fillId="0" borderId="0" xfId="0" applyFont="1"/>
    <xf numFmtId="0" fontId="7" fillId="0" borderId="0" xfId="0" applyFont="1"/>
    <xf numFmtId="9" fontId="8" fillId="0" borderId="0" xfId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3" fillId="0" borderId="0" xfId="0" applyFont="1"/>
    <xf numFmtId="17" fontId="3" fillId="0" borderId="0" xfId="0" applyNumberFormat="1" applyFont="1" applyAlignment="1">
      <alignment horizontal="right"/>
    </xf>
    <xf numFmtId="165" fontId="3" fillId="0" borderId="0" xfId="1" applyNumberFormat="1" applyFont="1"/>
    <xf numFmtId="0" fontId="4" fillId="0" borderId="0" xfId="0" applyFont="1"/>
    <xf numFmtId="9" fontId="3" fillId="0" borderId="0" xfId="1" applyFont="1"/>
    <xf numFmtId="165" fontId="3" fillId="0" borderId="0" xfId="0" applyNumberFormat="1" applyFont="1"/>
    <xf numFmtId="0" fontId="0" fillId="4" borderId="1" xfId="0" applyFill="1" applyBorder="1" applyAlignment="1" applyProtection="1">
      <alignment horizontal="left"/>
      <protection hidden="1"/>
    </xf>
    <xf numFmtId="0" fontId="0" fillId="9" borderId="0" xfId="0" applyFill="1" applyProtection="1">
      <protection hidden="1"/>
    </xf>
    <xf numFmtId="0" fontId="0" fillId="9" borderId="1" xfId="0" applyFill="1" applyBorder="1" applyAlignment="1">
      <alignment horizontal="right"/>
    </xf>
    <xf numFmtId="0" fontId="0" fillId="9" borderId="1" xfId="0" applyFill="1" applyBorder="1" applyAlignment="1" applyProtection="1">
      <alignment horizontal="right"/>
      <protection hidden="1"/>
    </xf>
    <xf numFmtId="2" fontId="0" fillId="9" borderId="0" xfId="0" applyNumberFormat="1" applyFill="1" applyProtection="1">
      <protection hidden="1"/>
    </xf>
    <xf numFmtId="0" fontId="0" fillId="9" borderId="0" xfId="0" applyFill="1"/>
    <xf numFmtId="2" fontId="0" fillId="9" borderId="1" xfId="0" applyNumberFormat="1" applyFill="1" applyBorder="1" applyProtection="1">
      <protection hidden="1"/>
    </xf>
    <xf numFmtId="0" fontId="0" fillId="9" borderId="1" xfId="0" applyFill="1" applyBorder="1"/>
    <xf numFmtId="0" fontId="0" fillId="10" borderId="1" xfId="0" applyFill="1" applyBorder="1" applyAlignment="1" applyProtection="1">
      <alignment horizontal="right"/>
      <protection hidden="1"/>
    </xf>
    <xf numFmtId="0" fontId="0" fillId="10" borderId="1" xfId="0" applyFill="1" applyBorder="1" applyProtection="1">
      <protection hidden="1"/>
    </xf>
    <xf numFmtId="2" fontId="0" fillId="10" borderId="1" xfId="0" applyNumberFormat="1" applyFill="1" applyBorder="1" applyProtection="1">
      <protection hidden="1"/>
    </xf>
    <xf numFmtId="2" fontId="0" fillId="2" borderId="0" xfId="0" applyNumberFormat="1" applyFill="1" applyAlignment="1">
      <alignment horizontal="center"/>
    </xf>
    <xf numFmtId="10" fontId="0" fillId="0" borderId="0" xfId="1" applyNumberFormat="1" applyFont="1"/>
    <xf numFmtId="0" fontId="0" fillId="6" borderId="0" xfId="0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0" fontId="1" fillId="5" borderId="3" xfId="0" applyFont="1" applyFill="1" applyBorder="1" applyAlignment="1" applyProtection="1">
      <alignment horizontal="right"/>
      <protection hidden="1"/>
    </xf>
    <xf numFmtId="0" fontId="1" fillId="5" borderId="5" xfId="0" applyFont="1" applyFill="1" applyBorder="1" applyAlignment="1" applyProtection="1">
      <alignment horizontal="right"/>
      <protection hidden="1"/>
    </xf>
    <xf numFmtId="0" fontId="1" fillId="5" borderId="4" xfId="0" applyFont="1" applyFill="1" applyBorder="1" applyAlignment="1" applyProtection="1">
      <alignment horizontal="right"/>
      <protection hidden="1"/>
    </xf>
    <xf numFmtId="0" fontId="11" fillId="0" borderId="0" xfId="0" applyFont="1" applyAlignment="1" applyProtection="1">
      <alignment horizontal="center" textRotation="90"/>
      <protection hidden="1"/>
    </xf>
    <xf numFmtId="17" fontId="0" fillId="6" borderId="0" xfId="0" applyNumberFormat="1" applyFill="1" applyAlignment="1">
      <alignment horizontal="center" wrapText="1"/>
    </xf>
    <xf numFmtId="17" fontId="0" fillId="2" borderId="0" xfId="0" applyNumberFormat="1" applyFill="1" applyAlignment="1">
      <alignment horizontal="center"/>
    </xf>
    <xf numFmtId="17" fontId="0" fillId="7" borderId="0" xfId="0" applyNumberFormat="1" applyFill="1" applyAlignment="1">
      <alignment horizontal="center"/>
    </xf>
    <xf numFmtId="164" fontId="0" fillId="7" borderId="0" xfId="0" applyNumberFormat="1" applyFill="1" applyAlignment="1">
      <alignment horizontal="center"/>
    </xf>
    <xf numFmtId="17" fontId="0" fillId="8" borderId="0" xfId="0" applyNumberFormat="1" applyFill="1" applyAlignment="1">
      <alignment horizontal="center"/>
    </xf>
    <xf numFmtId="164" fontId="0" fillId="8" borderId="0" xfId="0" applyNumberFormat="1" applyFill="1" applyAlignment="1">
      <alignment horizontal="center"/>
    </xf>
    <xf numFmtId="0" fontId="0" fillId="0" borderId="0" xfId="0" applyAlignment="1" applyProtection="1">
      <alignment horizontal="center" textRotation="90"/>
      <protection hidden="1"/>
    </xf>
    <xf numFmtId="0" fontId="3" fillId="0" borderId="0" xfId="0" applyFont="1" applyAlignment="1">
      <alignment horizontal="center" vertical="center" textRotation="90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textRotation="9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colors>
    <mruColors>
      <color rgb="FFFF0000"/>
      <color rgb="FFFFCC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s-PE" sz="2400"/>
              <a:t>Avance APELL</a:t>
            </a:r>
            <a:r>
              <a:rPr lang="es-PE" sz="2400" baseline="0"/>
              <a:t> acumulado</a:t>
            </a:r>
            <a:endParaRPr lang="es-PE" sz="2400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gráficos!$A$32</c:f>
              <c:strCache>
                <c:ptCount val="1"/>
                <c:pt idx="0">
                  <c:v>Talleres de Capacitacion al PDC</c:v>
                </c:pt>
              </c:strCache>
            </c:strRef>
          </c:tx>
          <c:invertIfNegative val="0"/>
          <c:val>
            <c:numRef>
              <c:f>gráficos!$B$32</c:f>
              <c:numCache>
                <c:formatCode>0.0%</c:formatCode>
                <c:ptCount val="1"/>
                <c:pt idx="0">
                  <c:v>0.15998719967999997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E-4F70-AE59-25E0F3824949}"/>
            </c:ext>
          </c:extLst>
        </c:ser>
        <c:ser>
          <c:idx val="3"/>
          <c:order val="1"/>
          <c:tx>
            <c:strRef>
              <c:f>gráficos!$A$33</c:f>
              <c:strCache>
                <c:ptCount val="1"/>
                <c:pt idx="0">
                  <c:v>Talleres de Capacitacion de Brigada Comunitaria</c:v>
                </c:pt>
              </c:strCache>
            </c:strRef>
          </c:tx>
          <c:invertIfNegative val="0"/>
          <c:val>
            <c:numRef>
              <c:f>gráficos!$B$33</c:f>
              <c:numCache>
                <c:formatCode>0.0%</c:formatCode>
                <c:ptCount val="1"/>
                <c:pt idx="0">
                  <c:v>0.45648399999999995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8E-4F70-AE59-25E0F3824949}"/>
            </c:ext>
          </c:extLst>
        </c:ser>
        <c:ser>
          <c:idx val="4"/>
          <c:order val="2"/>
          <c:tx>
            <c:strRef>
              <c:f>gráficos!$A$34</c:f>
              <c:strCache>
                <c:ptCount val="1"/>
                <c:pt idx="0">
                  <c:v>Talleres Brigadas Escolares</c:v>
                </c:pt>
              </c:strCache>
            </c:strRef>
          </c:tx>
          <c:invertIfNegative val="0"/>
          <c:val>
            <c:numRef>
              <c:f>gráficos!$B$34</c:f>
              <c:numCache>
                <c:formatCode>0.0%</c:formatCode>
                <c:ptCount val="1"/>
                <c:pt idx="0">
                  <c:v>0.12158783998784121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8E-4F70-AE59-25E0F3824949}"/>
            </c:ext>
          </c:extLst>
        </c:ser>
        <c:ser>
          <c:idx val="5"/>
          <c:order val="3"/>
          <c:tx>
            <c:strRef>
              <c:f>gráficos!$A$35</c:f>
              <c:strCache>
                <c:ptCount val="1"/>
                <c:pt idx="0">
                  <c:v>Taller de capacitación de SER (Policía y Centro de Salud)</c:v>
                </c:pt>
              </c:strCache>
            </c:strRef>
          </c:tx>
          <c:invertIfNegative val="0"/>
          <c:val>
            <c:numRef>
              <c:f>gráficos!$B$35</c:f>
              <c:numCache>
                <c:formatCode>0.0%</c:formatCode>
                <c:ptCount val="1"/>
                <c:pt idx="0">
                  <c:v>5.9265499988146911E-2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8E-4F70-AE59-25E0F3824949}"/>
            </c:ext>
          </c:extLst>
        </c:ser>
        <c:ser>
          <c:idx val="6"/>
          <c:order val="4"/>
          <c:tx>
            <c:strRef>
              <c:f>gráficos!$A$36</c:f>
              <c:strCache>
                <c:ptCount val="1"/>
                <c:pt idx="0">
                  <c:v>Competencia de Rescate</c:v>
                </c:pt>
              </c:strCache>
            </c:strRef>
          </c:tx>
          <c:invertIfNegative val="0"/>
          <c:val>
            <c:numRef>
              <c:f>gráficos!$B$36</c:f>
              <c:numCache>
                <c:formatCode>0.0%</c:formatCode>
                <c:ptCount val="1"/>
                <c:pt idx="0">
                  <c:v>0.13202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8E-4F70-AE59-25E0F3824949}"/>
            </c:ext>
          </c:extLst>
        </c:ser>
        <c:ser>
          <c:idx val="7"/>
          <c:order val="5"/>
          <c:tx>
            <c:strRef>
              <c:f>gráficos!$A$37</c:f>
              <c:strCache>
                <c:ptCount val="1"/>
                <c:pt idx="0">
                  <c:v>Simulacros locales</c:v>
                </c:pt>
              </c:strCache>
            </c:strRef>
          </c:tx>
          <c:invertIfNegative val="0"/>
          <c:val>
            <c:numRef>
              <c:f>gráficos!$B$37</c:f>
              <c:numCache>
                <c:formatCode>0.0%</c:formatCode>
                <c:ptCount val="1"/>
                <c:pt idx="0">
                  <c:v>7.0324800000000007E-2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8E-4F70-AE59-25E0F3824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59381872"/>
        <c:axId val="159381480"/>
      </c:barChart>
      <c:catAx>
        <c:axId val="159381872"/>
        <c:scaling>
          <c:orientation val="minMax"/>
        </c:scaling>
        <c:delete val="0"/>
        <c:axPos val="b"/>
        <c:majorTickMark val="none"/>
        <c:minorTickMark val="none"/>
        <c:tickLblPos val="none"/>
        <c:crossAx val="159381480"/>
        <c:crosses val="autoZero"/>
        <c:auto val="1"/>
        <c:lblAlgn val="ctr"/>
        <c:lblOffset val="100"/>
        <c:noMultiLvlLbl val="0"/>
      </c:catAx>
      <c:valAx>
        <c:axId val="159381480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crossAx val="159381872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65763312188829481"/>
          <c:y val="0.14566709392293811"/>
          <c:w val="0.33188881871430909"/>
          <c:h val="0.79402445510543318"/>
        </c:manualLayout>
      </c:layout>
      <c:overlay val="0"/>
      <c:spPr>
        <a:ln w="25400">
          <a:solidFill>
            <a:schemeClr val="tx1"/>
          </a:solidFill>
        </a:ln>
      </c:spPr>
      <c:txPr>
        <a:bodyPr/>
        <a:lstStyle/>
        <a:p>
          <a:pPr>
            <a:defRPr sz="1100"/>
          </a:pPr>
          <a:endParaRPr lang="es-PE"/>
        </a:p>
      </c:tx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Simulacros Locales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(gráficos!$A$54:$A$59,gráficos!$A$60:$A$67)</c:f>
              <c:strCache>
                <c:ptCount val="14"/>
                <c:pt idx="0">
                  <c:v>Huaricanga</c:v>
                </c:pt>
                <c:pt idx="1">
                  <c:v>Chasquitambo</c:v>
                </c:pt>
                <c:pt idx="2">
                  <c:v>Hornillos</c:v>
                </c:pt>
                <c:pt idx="3">
                  <c:v>Chaucayán</c:v>
                </c:pt>
                <c:pt idx="4">
                  <c:v>Raquia</c:v>
                </c:pt>
                <c:pt idx="5">
                  <c:v>Colca</c:v>
                </c:pt>
                <c:pt idx="6">
                  <c:v>Yamor </c:v>
                </c:pt>
                <c:pt idx="7">
                  <c:v>Mayorarca</c:v>
                </c:pt>
                <c:pt idx="8">
                  <c:v>Conococha</c:v>
                </c:pt>
                <c:pt idx="9">
                  <c:v>Villanueva</c:v>
                </c:pt>
                <c:pt idx="10">
                  <c:v>Aquia</c:v>
                </c:pt>
                <c:pt idx="11">
                  <c:v>Chiquián</c:v>
                </c:pt>
                <c:pt idx="12">
                  <c:v>Pachapaqui</c:v>
                </c:pt>
                <c:pt idx="13">
                  <c:v>Huallanca</c:v>
                </c:pt>
              </c:strCache>
            </c:strRef>
          </c:cat>
          <c:val>
            <c:numRef>
              <c:f>(gráficos!$J$54:$J$59,gráficos!$J$60:$J$67)</c:f>
              <c:numCache>
                <c:formatCode>0%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76-4643-A5D8-957A842AA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096328"/>
        <c:axId val="359099072"/>
      </c:barChart>
      <c:catAx>
        <c:axId val="3590963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59099072"/>
        <c:crosses val="autoZero"/>
        <c:auto val="1"/>
        <c:lblAlgn val="ctr"/>
        <c:lblOffset val="100"/>
        <c:noMultiLvlLbl val="0"/>
      </c:catAx>
      <c:valAx>
        <c:axId val="359099072"/>
        <c:scaling>
          <c:orientation val="minMax"/>
          <c:max val="1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359096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Capacitación</a:t>
            </a:r>
            <a:r>
              <a:rPr lang="en-US" baseline="0"/>
              <a:t> a P.D.C.</a:t>
            </a:r>
            <a:endParaRPr lang="en-US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gráficos!$A$54:$A$67</c:f>
              <c:strCache>
                <c:ptCount val="14"/>
                <c:pt idx="0">
                  <c:v>Huaricanga</c:v>
                </c:pt>
                <c:pt idx="1">
                  <c:v>Chasquitambo</c:v>
                </c:pt>
                <c:pt idx="2">
                  <c:v>Hornillos</c:v>
                </c:pt>
                <c:pt idx="3">
                  <c:v>Chaucayán</c:v>
                </c:pt>
                <c:pt idx="4">
                  <c:v>Raquia</c:v>
                </c:pt>
                <c:pt idx="5">
                  <c:v>Colca</c:v>
                </c:pt>
                <c:pt idx="6">
                  <c:v>Yamor </c:v>
                </c:pt>
                <c:pt idx="7">
                  <c:v>Mayorarca</c:v>
                </c:pt>
                <c:pt idx="8">
                  <c:v>Conococha</c:v>
                </c:pt>
                <c:pt idx="9">
                  <c:v>Villanueva</c:v>
                </c:pt>
                <c:pt idx="10">
                  <c:v>Aquia</c:v>
                </c:pt>
                <c:pt idx="11">
                  <c:v>Chiquián</c:v>
                </c:pt>
                <c:pt idx="12">
                  <c:v>Pachapaqui</c:v>
                </c:pt>
                <c:pt idx="13">
                  <c:v>Huallanca</c:v>
                </c:pt>
              </c:strCache>
            </c:strRef>
          </c:cat>
          <c:val>
            <c:numRef>
              <c:f>gráficos!$D$54:$D$67</c:f>
              <c:numCache>
                <c:formatCode>0%</c:formatCode>
                <c:ptCount val="14"/>
                <c:pt idx="0">
                  <c:v>0.9998999999999999</c:v>
                </c:pt>
                <c:pt idx="1">
                  <c:v>0.9998999999999999</c:v>
                </c:pt>
                <c:pt idx="2">
                  <c:v>0.9998999999999999</c:v>
                </c:pt>
                <c:pt idx="3">
                  <c:v>0.9998999999999999</c:v>
                </c:pt>
                <c:pt idx="4">
                  <c:v>0.9998999999999999</c:v>
                </c:pt>
                <c:pt idx="5">
                  <c:v>0.9998999999999999</c:v>
                </c:pt>
                <c:pt idx="6">
                  <c:v>0.9998999999999999</c:v>
                </c:pt>
                <c:pt idx="7">
                  <c:v>0.9998999999999999</c:v>
                </c:pt>
                <c:pt idx="8">
                  <c:v>0.9998999999999999</c:v>
                </c:pt>
                <c:pt idx="9">
                  <c:v>0.9998999999999999</c:v>
                </c:pt>
                <c:pt idx="10">
                  <c:v>0.9998999999999999</c:v>
                </c:pt>
                <c:pt idx="11">
                  <c:v>0.9998999999999999</c:v>
                </c:pt>
                <c:pt idx="12">
                  <c:v>0.9998999999999999</c:v>
                </c:pt>
                <c:pt idx="13">
                  <c:v>0.9998999999999999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1-4990-826E-F40E0211A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097504"/>
        <c:axId val="359100248"/>
      </c:barChart>
      <c:catAx>
        <c:axId val="3590975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59100248"/>
        <c:crosses val="autoZero"/>
        <c:auto val="1"/>
        <c:lblAlgn val="ctr"/>
        <c:lblOffset val="100"/>
        <c:noMultiLvlLbl val="0"/>
      </c:catAx>
      <c:valAx>
        <c:axId val="359100248"/>
        <c:scaling>
          <c:orientation val="minMax"/>
          <c:max val="1"/>
          <c:min val="0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359097504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E"/>
              <a:t>Talleres</a:t>
            </a:r>
            <a:r>
              <a:rPr lang="es-PE" baseline="0"/>
              <a:t> a la Brigada Escolar</a:t>
            </a:r>
            <a:endParaRPr lang="es-PE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(gráficos!$B$54,gráficos!$B$55,gráficos!$B$57,gráficos!$B$58,gráficos!$B$61,gráficos!$B$63:$B$68)</c:f>
              <c:strCache>
                <c:ptCount val="11"/>
                <c:pt idx="0">
                  <c:v>Huaricanga I.E. 20532</c:v>
                </c:pt>
                <c:pt idx="1">
                  <c:v>Chasquitambo I.E. Mariscal Cáceres</c:v>
                </c:pt>
                <c:pt idx="2">
                  <c:v>Chaucayán I.E. Eduardo Bustamante Rivero</c:v>
                </c:pt>
                <c:pt idx="3">
                  <c:v>Raquia I.E. Luis Pardo Novoa</c:v>
                </c:pt>
                <c:pt idx="4">
                  <c:v>Mayorarca I.E. Señor de los Milagros</c:v>
                </c:pt>
                <c:pt idx="5">
                  <c:v>Aquia I.E. San Miguel</c:v>
                </c:pt>
                <c:pt idx="6">
                  <c:v>Chiquian I.E. Coronel Bolognesi</c:v>
                </c:pt>
                <c:pt idx="7">
                  <c:v>Chiquian I.E. Guillermo Bracale</c:v>
                </c:pt>
                <c:pt idx="8">
                  <c:v>Pachapaqui I.E. Sagrado Corazón de Jesús</c:v>
                </c:pt>
                <c:pt idx="9">
                  <c:v>Huallanca I.E. José Carlos Mariátegui</c:v>
                </c:pt>
                <c:pt idx="10">
                  <c:v>Huallanca I.E. Raúl Córdova Alvarado</c:v>
                </c:pt>
              </c:strCache>
            </c:strRef>
          </c:cat>
          <c:val>
            <c:numRef>
              <c:f>(gráficos!$F$54,gráficos!$F$55,gráficos!$F$57,gráficos!$F$58,gráficos!$F$61,gráficos!$F$63:$F$68)</c:f>
              <c:numCache>
                <c:formatCode>0%</c:formatCode>
                <c:ptCount val="11"/>
                <c:pt idx="0">
                  <c:v>0.9999999999000001</c:v>
                </c:pt>
                <c:pt idx="1">
                  <c:v>0.9999999999000001</c:v>
                </c:pt>
                <c:pt idx="2">
                  <c:v>0.9999999999000001</c:v>
                </c:pt>
                <c:pt idx="3">
                  <c:v>0.9999999999000001</c:v>
                </c:pt>
                <c:pt idx="4">
                  <c:v>0.9999999999000001</c:v>
                </c:pt>
                <c:pt idx="5">
                  <c:v>0.9999999999000001</c:v>
                </c:pt>
                <c:pt idx="6">
                  <c:v>0.9999999999000001</c:v>
                </c:pt>
                <c:pt idx="7">
                  <c:v>0.9999999999000001</c:v>
                </c:pt>
                <c:pt idx="8">
                  <c:v>0.9999999999000001</c:v>
                </c:pt>
                <c:pt idx="9">
                  <c:v>0.9999999999000001</c:v>
                </c:pt>
                <c:pt idx="10">
                  <c:v>0.9999999999000001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3-43F4-AA67-4F4E0ABC5C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59103384"/>
        <c:axId val="359669976"/>
      </c:barChart>
      <c:catAx>
        <c:axId val="3591033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9669976"/>
        <c:crosses val="autoZero"/>
        <c:auto val="1"/>
        <c:lblAlgn val="ctr"/>
        <c:lblOffset val="100"/>
        <c:noMultiLvlLbl val="0"/>
      </c:catAx>
      <c:valAx>
        <c:axId val="359669976"/>
        <c:scaling>
          <c:orientation val="minMax"/>
          <c:max val="1"/>
          <c:min val="0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359103384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Avance APELL: enero 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avance esperado</c:v>
          </c:tx>
          <c:dLbls>
            <c:dLbl>
              <c:idx val="1"/>
              <c:layout>
                <c:manualLayout>
                  <c:x val="-2.6918699169759527E-2"/>
                  <c:y val="-4.2150960178959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9F-4C39-B73A-CDA3B759FD0F}"/>
                </c:ext>
              </c:extLst>
            </c:dLbl>
            <c:dLbl>
              <c:idx val="2"/>
              <c:layout>
                <c:manualLayout>
                  <c:x val="-3.2686991848993666E-2"/>
                  <c:y val="-5.4796248232646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9F-4C39-B73A-CDA3B759FD0F}"/>
                </c:ext>
              </c:extLst>
            </c:dLbl>
            <c:dLbl>
              <c:idx val="3"/>
              <c:layout>
                <c:manualLayout>
                  <c:x val="-2.4995934943348168E-2"/>
                  <c:y val="-4.6366056196854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9F-4C39-B73A-CDA3B759FD0F}"/>
                </c:ext>
              </c:extLst>
            </c:dLbl>
            <c:dLbl>
              <c:idx val="4"/>
              <c:layout>
                <c:manualLayout>
                  <c:x val="-2.4995934943348098E-2"/>
                  <c:y val="-5.0581152214750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9F-4C39-B73A-CDA3B759FD0F}"/>
                </c:ext>
              </c:extLst>
            </c:dLbl>
            <c:dLbl>
              <c:idx val="5"/>
              <c:layout>
                <c:manualLayout>
                  <c:x val="-2.4996994734653995E-2"/>
                  <c:y val="-4.5045104846364731E-2"/>
                </c:manualLayout>
              </c:layout>
              <c:spPr/>
              <c:txPr>
                <a:bodyPr anchorCtr="0"/>
                <a:lstStyle/>
                <a:p>
                  <a:pPr algn="ctr">
                    <a:defRPr lang="en-US" sz="10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9F-4C39-B73A-CDA3B759FD0F}"/>
                </c:ext>
              </c:extLst>
            </c:dLbl>
            <c:dLbl>
              <c:idx val="6"/>
              <c:layout>
                <c:manualLayout>
                  <c:x val="-2.4995934943348168E-2"/>
                  <c:y val="-4.6366056196854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9F-4C39-B73A-CDA3B759FD0F}"/>
                </c:ext>
              </c:extLst>
            </c:dLbl>
            <c:dLbl>
              <c:idx val="7"/>
              <c:layout>
                <c:manualLayout>
                  <c:x val="-2.6918699169759631E-2"/>
                  <c:y val="-3.3720768143167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9F-4C39-B73A-CDA3B759FD0F}"/>
                </c:ext>
              </c:extLst>
            </c:dLbl>
            <c:dLbl>
              <c:idx val="8"/>
              <c:layout>
                <c:manualLayout>
                  <c:x val="-2.6918699169759492E-2"/>
                  <c:y val="-3.79358641610631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76-461D-A558-33F04B7DD816}"/>
                </c:ext>
              </c:extLst>
            </c:dLbl>
            <c:dLbl>
              <c:idx val="9"/>
              <c:layout>
                <c:manualLayout>
                  <c:x val="-3.2686991848993811E-2"/>
                  <c:y val="-4.2150960178959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9F-4C39-B73A-CDA3B759FD0F}"/>
                </c:ext>
              </c:extLst>
            </c:dLbl>
            <c:dLbl>
              <c:idx val="10"/>
              <c:layout>
                <c:manualLayout>
                  <c:x val="-5.7682926792341762E-3"/>
                  <c:y val="-2.5290576107375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79F-4C39-B73A-CDA3B759FD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anchorCtr="0"/>
              <a:lstStyle/>
              <a:p>
                <a:pPr algn="ctr">
                  <a:defRPr lang="en-US" sz="10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gráficos!$B$8:$B$17</c:f>
              <c:numCache>
                <c:formatCode>0.0%</c:formatCode>
                <c:ptCount val="10"/>
                <c:pt idx="0">
                  <c:v>0</c:v>
                </c:pt>
                <c:pt idx="1">
                  <c:v>9.897213365334398E-2</c:v>
                </c:pt>
                <c:pt idx="2">
                  <c:v>0.19026893365334396</c:v>
                </c:pt>
                <c:pt idx="3">
                  <c:v>0.28156573365334397</c:v>
                </c:pt>
                <c:pt idx="4">
                  <c:v>0.37934571585987187</c:v>
                </c:pt>
                <c:pt idx="5">
                  <c:v>0.50781971362153189</c:v>
                </c:pt>
                <c:pt idx="6">
                  <c:v>0.62833459409344206</c:v>
                </c:pt>
                <c:pt idx="7">
                  <c:v>0.7285307409120082</c:v>
                </c:pt>
                <c:pt idx="8">
                  <c:v>0.85498994091200831</c:v>
                </c:pt>
                <c:pt idx="9">
                  <c:v>0.9996533409120083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79F-4C39-B73A-CDA3B759FD0F}"/>
            </c:ext>
          </c:extLst>
        </c:ser>
        <c:ser>
          <c:idx val="1"/>
          <c:order val="1"/>
          <c:tx>
            <c:v>avance realizado</c:v>
          </c:tx>
          <c:dLbls>
            <c:dLbl>
              <c:idx val="0"/>
              <c:layout>
                <c:manualLayout>
                  <c:x val="-7.9574831580204786E-2"/>
                  <c:y val="4.64153988817110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rgbClr val="FF0000"/>
                      </a:solidFill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D3-4798-8C1F-6FA386015B87}"/>
                </c:ext>
              </c:extLst>
            </c:dLbl>
            <c:dLbl>
              <c:idx val="1"/>
              <c:layout>
                <c:manualLayout>
                  <c:x val="-9.6739264389771006E-3"/>
                  <c:y val="1.4855060438502744E-2"/>
                </c:manualLayout>
              </c:layout>
              <c:tx>
                <c:rich>
                  <a:bodyPr/>
                  <a:lstStyle/>
                  <a:p>
                    <a:fld id="{3CFCC783-72E6-4135-A187-0D7D72891002}" type="VALUE">
                      <a:rPr lang="en-US" b="1"/>
                      <a:pPr/>
                      <a:t>[VALOR]</a:t>
                    </a:fld>
                    <a:endParaRPr lang="es-P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779F-4C39-B73A-CDA3B759FD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>
                    <a:solidFill>
                      <a:srgbClr val="FF0000"/>
                    </a:solidFill>
                  </a:defRPr>
                </a:pPr>
                <a:endParaRPr lang="es-PE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gráficos!$C$8:$C$9</c:f>
              <c:numCache>
                <c:formatCode>0.0%</c:formatCode>
                <c:ptCount val="2"/>
                <c:pt idx="0">
                  <c:v>0</c:v>
                </c:pt>
                <c:pt idx="1">
                  <c:v>9.897213365334398E-2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79F-4C39-B73A-CDA3B759F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672328"/>
        <c:axId val="359666840"/>
      </c:lineChart>
      <c:catAx>
        <c:axId val="359672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PE"/>
          </a:p>
        </c:txPr>
        <c:crossAx val="359666840"/>
        <c:crosses val="autoZero"/>
        <c:auto val="1"/>
        <c:lblAlgn val="ctr"/>
        <c:lblOffset val="100"/>
        <c:noMultiLvlLbl val="1"/>
      </c:catAx>
      <c:valAx>
        <c:axId val="359666840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59672328"/>
        <c:crosses val="autoZero"/>
        <c:crossBetween val="between"/>
        <c:majorUnit val="0.2"/>
      </c:valAx>
    </c:plotArea>
    <c:legend>
      <c:legendPos val="l"/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99"/>
    </a:solidFill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PE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Avance APELL: </a:t>
            </a:r>
            <a:r>
              <a:rPr lang="en-US" sz="1800" b="1" i="0" u="none" strike="noStrike" kern="1200" baseline="0">
                <a:solidFill>
                  <a:sysClr val="windowText" lastClr="000000"/>
                </a:solidFill>
              </a:rPr>
              <a:t>febrero 2026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avance esperado</c:v>
          </c:tx>
          <c:dLbls>
            <c:dLbl>
              <c:idx val="5"/>
              <c:layout>
                <c:manualLayout>
                  <c:x val="-3.8466157429261384E-3"/>
                  <c:y val="3.5041597411226262E-2"/>
                </c:manualLayout>
              </c:layout>
              <c:spPr/>
              <c:txPr>
                <a:bodyPr/>
                <a:lstStyle/>
                <a:p>
                  <a:pPr>
                    <a:defRPr sz="1100" b="0" i="0" baseline="0">
                      <a:solidFill>
                        <a:srgbClr val="002060"/>
                      </a:solidFill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B6-492A-BF1C-62B6F69B398B}"/>
                </c:ext>
              </c:extLst>
            </c:dLbl>
            <c:dLbl>
              <c:idx val="9"/>
              <c:layout>
                <c:manualLayout>
                  <c:x val="-1.9227642264113922E-3"/>
                  <c:y val="2.4908432092651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B6-492A-BF1C-62B6F69B39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 i="0" baseline="0">
                    <a:solidFill>
                      <a:srgbClr val="00206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gráficos!$B$8:$B$17</c:f>
              <c:numCache>
                <c:formatCode>0.0%</c:formatCode>
                <c:ptCount val="10"/>
                <c:pt idx="0">
                  <c:v>0</c:v>
                </c:pt>
                <c:pt idx="1">
                  <c:v>9.897213365334398E-2</c:v>
                </c:pt>
                <c:pt idx="2">
                  <c:v>0.19026893365334396</c:v>
                </c:pt>
                <c:pt idx="3">
                  <c:v>0.28156573365334397</c:v>
                </c:pt>
                <c:pt idx="4">
                  <c:v>0.37934571585987187</c:v>
                </c:pt>
                <c:pt idx="5">
                  <c:v>0.50781971362153189</c:v>
                </c:pt>
                <c:pt idx="6">
                  <c:v>0.62833459409344206</c:v>
                </c:pt>
                <c:pt idx="7">
                  <c:v>0.7285307409120082</c:v>
                </c:pt>
                <c:pt idx="8">
                  <c:v>0.85498994091200831</c:v>
                </c:pt>
                <c:pt idx="9">
                  <c:v>0.9996533409120083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1-40ED-9537-834AA055CDB6}"/>
            </c:ext>
          </c:extLst>
        </c:ser>
        <c:ser>
          <c:idx val="1"/>
          <c:order val="1"/>
          <c:tx>
            <c:v>avance realizado</c:v>
          </c:tx>
          <c:dLbls>
            <c:dLbl>
              <c:idx val="1"/>
              <c:layout>
                <c:manualLayout>
                  <c:x val="1.180713315140252E-2"/>
                  <c:y val="2.7751070710602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41-40ED-9537-834AA055CDB6}"/>
                </c:ext>
              </c:extLst>
            </c:dLbl>
            <c:dLbl>
              <c:idx val="2"/>
              <c:layout>
                <c:manualLayout>
                  <c:x val="7.7507080162917174E-3"/>
                  <c:y val="3.1716409982332008E-2"/>
                </c:manualLayout>
              </c:layout>
              <c:tx>
                <c:rich>
                  <a:bodyPr/>
                  <a:lstStyle/>
                  <a:p>
                    <a:fld id="{775FC377-97C8-40A9-87B1-C00FEC44188E}" type="VALUE">
                      <a:rPr lang="en-US" sz="1600"/>
                      <a:pPr/>
                      <a:t>[VALOR]</a:t>
                    </a:fld>
                    <a:endParaRPr lang="es-P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8B6-492A-BF1C-62B6F69B39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baseline="0">
                    <a:solidFill>
                      <a:srgbClr val="FF0000"/>
                    </a:solidFill>
                  </a:defRPr>
                </a:pPr>
                <a:endParaRPr lang="es-PE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gráficos!$C$8:$C$10</c:f>
              <c:numCache>
                <c:formatCode>0.0%</c:formatCode>
                <c:ptCount val="3"/>
                <c:pt idx="0">
                  <c:v>0</c:v>
                </c:pt>
                <c:pt idx="1">
                  <c:v>9.897213365334398E-2</c:v>
                </c:pt>
                <c:pt idx="2">
                  <c:v>0.19026893365334396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41-40ED-9537-834AA055C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666056"/>
        <c:axId val="359670368"/>
      </c:lineChart>
      <c:catAx>
        <c:axId val="359666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PE"/>
          </a:p>
        </c:txPr>
        <c:crossAx val="359670368"/>
        <c:crosses val="autoZero"/>
        <c:auto val="1"/>
        <c:lblAlgn val="ctr"/>
        <c:lblOffset val="100"/>
        <c:noMultiLvlLbl val="1"/>
      </c:catAx>
      <c:valAx>
        <c:axId val="359670368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59666056"/>
        <c:crosses val="autoZero"/>
        <c:crossBetween val="between"/>
        <c:majorUnit val="0.2"/>
      </c:valAx>
    </c:plotArea>
    <c:legend>
      <c:legendPos val="l"/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Avance APELL: </a:t>
            </a:r>
            <a:r>
              <a:rPr lang="en-US" sz="1800" b="1" i="0" u="none" strike="noStrike" kern="1200" baseline="0">
                <a:solidFill>
                  <a:sysClr val="windowText" lastClr="000000"/>
                </a:solidFill>
              </a:rPr>
              <a:t>marzo 2026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avance esperado</c:v>
          </c:tx>
          <c:dLbls>
            <c:dLbl>
              <c:idx val="5"/>
              <c:layout>
                <c:manualLayout>
                  <c:x val="-3.8466157429261384E-3"/>
                  <c:y val="3.5041597411226262E-2"/>
                </c:manualLayout>
              </c:layout>
              <c:spPr/>
              <c:txPr>
                <a:bodyPr/>
                <a:lstStyle/>
                <a:p>
                  <a:pPr>
                    <a:defRPr sz="1100" b="0" i="0" baseline="0">
                      <a:solidFill>
                        <a:srgbClr val="002060"/>
                      </a:solidFill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5C-4934-96DE-5B3F006380A2}"/>
                </c:ext>
              </c:extLst>
            </c:dLbl>
            <c:dLbl>
              <c:idx val="9"/>
              <c:layout>
                <c:manualLayout>
                  <c:x val="-1.9227642264113922E-3"/>
                  <c:y val="2.4908432092651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5C-4934-96DE-5B3F006380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 i="0" baseline="0">
                    <a:solidFill>
                      <a:srgbClr val="00206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gráficos!$B$8:$B$17</c:f>
              <c:numCache>
                <c:formatCode>0.0%</c:formatCode>
                <c:ptCount val="10"/>
                <c:pt idx="0">
                  <c:v>0</c:v>
                </c:pt>
                <c:pt idx="1">
                  <c:v>9.897213365334398E-2</c:v>
                </c:pt>
                <c:pt idx="2">
                  <c:v>0.19026893365334396</c:v>
                </c:pt>
                <c:pt idx="3">
                  <c:v>0.28156573365334397</c:v>
                </c:pt>
                <c:pt idx="4">
                  <c:v>0.37934571585987187</c:v>
                </c:pt>
                <c:pt idx="5">
                  <c:v>0.50781971362153189</c:v>
                </c:pt>
                <c:pt idx="6">
                  <c:v>0.62833459409344206</c:v>
                </c:pt>
                <c:pt idx="7">
                  <c:v>0.7285307409120082</c:v>
                </c:pt>
                <c:pt idx="8">
                  <c:v>0.85498994091200831</c:v>
                </c:pt>
                <c:pt idx="9">
                  <c:v>0.9996533409120083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35-4E89-B89B-DEE200033281}"/>
            </c:ext>
          </c:extLst>
        </c:ser>
        <c:ser>
          <c:idx val="1"/>
          <c:order val="1"/>
          <c:tx>
            <c:v>avance realizado</c:v>
          </c:tx>
          <c:dLbls>
            <c:dLbl>
              <c:idx val="1"/>
              <c:layout>
                <c:manualLayout>
                  <c:x val="1.5623354350074859E-2"/>
                  <c:y val="4.0205216714800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35-4E89-B89B-DEE200033281}"/>
                </c:ext>
              </c:extLst>
            </c:dLbl>
            <c:dLbl>
              <c:idx val="2"/>
              <c:layout>
                <c:manualLayout>
                  <c:x val="9.6587865780322583E-3"/>
                  <c:y val="4.001922067988252E-2"/>
                </c:manualLayout>
              </c:layout>
              <c:tx>
                <c:rich>
                  <a:bodyPr/>
                  <a:lstStyle/>
                  <a:p>
                    <a:fld id="{775FC377-97C8-40A9-87B1-C00FEC44188E}" type="VALUE">
                      <a:rPr lang="en-US" sz="1200"/>
                      <a:pPr/>
                      <a:t>[VALOR]</a:t>
                    </a:fld>
                    <a:endParaRPr lang="es-P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AA35-4E89-B89B-DEE200033281}"/>
                </c:ext>
              </c:extLst>
            </c:dLbl>
            <c:dLbl>
              <c:idx val="3"/>
              <c:layout>
                <c:manualLayout>
                  <c:x val="1.3666422836521032E-2"/>
                  <c:y val="4.60806563822819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600" b="1" i="0" baseline="0">
                      <a:solidFill>
                        <a:srgbClr val="FF0000"/>
                      </a:solidFill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5C-4934-96DE-5B3F006380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baseline="0">
                    <a:solidFill>
                      <a:srgbClr val="FF0000"/>
                    </a:solidFill>
                  </a:defRPr>
                </a:pPr>
                <a:endParaRPr lang="es-PE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gráficos!$C$8:$C$11</c:f>
              <c:numCache>
                <c:formatCode>0.0%</c:formatCode>
                <c:ptCount val="4"/>
                <c:pt idx="0">
                  <c:v>0</c:v>
                </c:pt>
                <c:pt idx="1">
                  <c:v>9.897213365334398E-2</c:v>
                </c:pt>
                <c:pt idx="2">
                  <c:v>0.19026893365334396</c:v>
                </c:pt>
                <c:pt idx="3">
                  <c:v>0.28156573365334397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35-4E89-B89B-DEE200033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666056"/>
        <c:axId val="359670368"/>
      </c:lineChart>
      <c:catAx>
        <c:axId val="359666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PE"/>
          </a:p>
        </c:txPr>
        <c:crossAx val="359670368"/>
        <c:crosses val="autoZero"/>
        <c:auto val="1"/>
        <c:lblAlgn val="ctr"/>
        <c:lblOffset val="100"/>
        <c:noMultiLvlLbl val="1"/>
      </c:catAx>
      <c:valAx>
        <c:axId val="359670368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59666056"/>
        <c:crosses val="autoZero"/>
        <c:crossBetween val="between"/>
        <c:majorUnit val="0.2"/>
      </c:valAx>
    </c:plotArea>
    <c:legend>
      <c:legendPos val="l"/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Avance APELL: mayo 2026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545033670668156"/>
          <c:y val="0.18618382475652401"/>
          <c:w val="0.70540404048017824"/>
          <c:h val="0.62199476622020544"/>
        </c:manualLayout>
      </c:layout>
      <c:lineChart>
        <c:grouping val="standard"/>
        <c:varyColors val="0"/>
        <c:ser>
          <c:idx val="0"/>
          <c:order val="0"/>
          <c:tx>
            <c:strRef>
              <c:f>gráficos!$B$1</c:f>
              <c:strCache>
                <c:ptCount val="1"/>
                <c:pt idx="0">
                  <c:v>avance esperado</c:v>
                </c:pt>
              </c:strCache>
            </c:strRef>
          </c:tx>
          <c:dLbls>
            <c:dLbl>
              <c:idx val="5"/>
              <c:layout>
                <c:manualLayout>
                  <c:x val="-3.8465752993412012E-3"/>
                  <c:y val="1.9378317645433737E-2"/>
                </c:manualLayout>
              </c:layout>
              <c:spPr/>
              <c:txPr>
                <a:bodyPr/>
                <a:lstStyle/>
                <a:p>
                  <a:pPr>
                    <a:defRPr sz="1100" b="0" i="0" baseline="0">
                      <a:solidFill>
                        <a:srgbClr val="002060"/>
                      </a:solidFill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76-41FD-9D33-D835867572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 i="0" baseline="0">
                    <a:solidFill>
                      <a:srgbClr val="00206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gráficos!$B$8:$B$17</c:f>
              <c:numCache>
                <c:formatCode>0.0%</c:formatCode>
                <c:ptCount val="10"/>
                <c:pt idx="0">
                  <c:v>0</c:v>
                </c:pt>
                <c:pt idx="1">
                  <c:v>9.897213365334398E-2</c:v>
                </c:pt>
                <c:pt idx="2">
                  <c:v>0.19026893365334396</c:v>
                </c:pt>
                <c:pt idx="3">
                  <c:v>0.28156573365334397</c:v>
                </c:pt>
                <c:pt idx="4">
                  <c:v>0.37934571585987187</c:v>
                </c:pt>
                <c:pt idx="5">
                  <c:v>0.50781971362153189</c:v>
                </c:pt>
                <c:pt idx="6">
                  <c:v>0.62833459409344206</c:v>
                </c:pt>
                <c:pt idx="7">
                  <c:v>0.7285307409120082</c:v>
                </c:pt>
                <c:pt idx="8">
                  <c:v>0.85498994091200831</c:v>
                </c:pt>
                <c:pt idx="9">
                  <c:v>0.9996533409120083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6-41FD-9D33-D83586757221}"/>
            </c:ext>
          </c:extLst>
        </c:ser>
        <c:ser>
          <c:idx val="1"/>
          <c:order val="1"/>
          <c:tx>
            <c:strRef>
              <c:f>gráficos!$C$1</c:f>
              <c:strCache>
                <c:ptCount val="1"/>
                <c:pt idx="0">
                  <c:v>avance realizado</c:v>
                </c:pt>
              </c:strCache>
            </c:strRef>
          </c:tx>
          <c:dLbls>
            <c:dLbl>
              <c:idx val="1"/>
              <c:layout>
                <c:manualLayout>
                  <c:x val="-1.7523371558438884E-3"/>
                  <c:y val="4.3073890993764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76-41FD-9D33-D83586757221}"/>
                </c:ext>
              </c:extLst>
            </c:dLbl>
            <c:dLbl>
              <c:idx val="2"/>
              <c:layout>
                <c:manualLayout>
                  <c:x val="1.1109133463366714E-4"/>
                  <c:y val="4.4091692813165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76-41FD-9D33-D83586757221}"/>
                </c:ext>
              </c:extLst>
            </c:dLbl>
            <c:dLbl>
              <c:idx val="3"/>
              <c:layout>
                <c:manualLayout>
                  <c:x val="-2.0747139171107998E-3"/>
                  <c:y val="5.09055075380850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76-41FD-9D33-D83586757221}"/>
                </c:ext>
              </c:extLst>
            </c:dLbl>
            <c:dLbl>
              <c:idx val="4"/>
              <c:layout>
                <c:manualLayout>
                  <c:x val="1.642759327131521E-3"/>
                  <c:y val="4.3073890993764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76-41FD-9D33-D83586757221}"/>
                </c:ext>
              </c:extLst>
            </c:dLbl>
            <c:dLbl>
              <c:idx val="5"/>
              <c:layout>
                <c:manualLayout>
                  <c:x val="-2.1871674070737634E-3"/>
                  <c:y val="3.9158082721603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76-41FD-9D33-D835867572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baseline="0">
                    <a:solidFill>
                      <a:srgbClr val="FF0000"/>
                    </a:solidFill>
                  </a:defRPr>
                </a:pPr>
                <a:endParaRPr lang="es-PE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gráficos!$C$8:$C$13</c:f>
              <c:numCache>
                <c:formatCode>0.0%</c:formatCode>
                <c:ptCount val="6"/>
                <c:pt idx="0">
                  <c:v>0</c:v>
                </c:pt>
                <c:pt idx="1">
                  <c:v>9.897213365334398E-2</c:v>
                </c:pt>
                <c:pt idx="2">
                  <c:v>0.19026893365334396</c:v>
                </c:pt>
                <c:pt idx="3">
                  <c:v>0.28156573365334397</c:v>
                </c:pt>
                <c:pt idx="4">
                  <c:v>0.37934571585987187</c:v>
                </c:pt>
                <c:pt idx="5">
                  <c:v>0.50781971362153189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C76-41FD-9D33-D83586757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619488"/>
        <c:axId val="358617920"/>
      </c:lineChart>
      <c:catAx>
        <c:axId val="35861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PE"/>
          </a:p>
        </c:txPr>
        <c:crossAx val="358617920"/>
        <c:crosses val="autoZero"/>
        <c:auto val="1"/>
        <c:lblAlgn val="ctr"/>
        <c:lblOffset val="100"/>
        <c:noMultiLvlLbl val="1"/>
      </c:catAx>
      <c:valAx>
        <c:axId val="358617920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58619488"/>
        <c:crosses val="autoZero"/>
        <c:crossBetween val="between"/>
        <c:majorUnit val="0.2"/>
        <c:minorUnit val="2.0000000000000007E-2"/>
      </c:valAx>
    </c:plotArea>
    <c:legend>
      <c:legendPos val="l"/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Talleres a la Brigada Comunitaria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gráficos!$A$54:$A$67</c:f>
              <c:strCache>
                <c:ptCount val="14"/>
                <c:pt idx="0">
                  <c:v>Huaricanga</c:v>
                </c:pt>
                <c:pt idx="1">
                  <c:v>Chasquitambo</c:v>
                </c:pt>
                <c:pt idx="2">
                  <c:v>Hornillos</c:v>
                </c:pt>
                <c:pt idx="3">
                  <c:v>Chaucayán</c:v>
                </c:pt>
                <c:pt idx="4">
                  <c:v>Raquia</c:v>
                </c:pt>
                <c:pt idx="5">
                  <c:v>Colca</c:v>
                </c:pt>
                <c:pt idx="6">
                  <c:v>Yamor </c:v>
                </c:pt>
                <c:pt idx="7">
                  <c:v>Mayorarca</c:v>
                </c:pt>
                <c:pt idx="8">
                  <c:v>Conococha</c:v>
                </c:pt>
                <c:pt idx="9">
                  <c:v>Villanueva</c:v>
                </c:pt>
                <c:pt idx="10">
                  <c:v>Aquia</c:v>
                </c:pt>
                <c:pt idx="11">
                  <c:v>Chiquián</c:v>
                </c:pt>
                <c:pt idx="12">
                  <c:v>Pachapaqui</c:v>
                </c:pt>
                <c:pt idx="13">
                  <c:v>Huallanca</c:v>
                </c:pt>
              </c:strCache>
            </c:strRef>
          </c:cat>
          <c:val>
            <c:numRef>
              <c:f>gráficos!$E$54:$E$67</c:f>
              <c:numCache>
                <c:formatCode>0%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B8-43F6-8B36-8D9D96340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382656"/>
        <c:axId val="159380696"/>
      </c:barChart>
      <c:catAx>
        <c:axId val="1593826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59380696"/>
        <c:crosses val="autoZero"/>
        <c:auto val="1"/>
        <c:lblAlgn val="ctr"/>
        <c:lblOffset val="100"/>
        <c:noMultiLvlLbl val="0"/>
      </c:catAx>
      <c:valAx>
        <c:axId val="159380696"/>
        <c:scaling>
          <c:orientation val="minMax"/>
          <c:max val="1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59382656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Avance APELL: abril 2026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545033670668156"/>
          <c:y val="0.18618382475652401"/>
          <c:w val="0.70540404048017824"/>
          <c:h val="0.62199476622020544"/>
        </c:manualLayout>
      </c:layout>
      <c:lineChart>
        <c:grouping val="standard"/>
        <c:varyColors val="0"/>
        <c:ser>
          <c:idx val="0"/>
          <c:order val="0"/>
          <c:tx>
            <c:v>avance esperado</c:v>
          </c:tx>
          <c:dLbls>
            <c:dLbl>
              <c:idx val="5"/>
              <c:layout>
                <c:manualLayout>
                  <c:x val="-3.8466157429261384E-3"/>
                  <c:y val="3.5041597411226262E-2"/>
                </c:manualLayout>
              </c:layout>
              <c:spPr/>
              <c:txPr>
                <a:bodyPr/>
                <a:lstStyle/>
                <a:p>
                  <a:pPr>
                    <a:defRPr sz="1100" b="0" i="0" baseline="0">
                      <a:solidFill>
                        <a:srgbClr val="002060"/>
                      </a:solidFill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53-43A3-B940-D543CCF814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 i="0" baseline="0">
                    <a:solidFill>
                      <a:srgbClr val="00206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gráficos!$B$8:$B$17</c:f>
              <c:numCache>
                <c:formatCode>0.0%</c:formatCode>
                <c:ptCount val="10"/>
                <c:pt idx="0">
                  <c:v>0</c:v>
                </c:pt>
                <c:pt idx="1">
                  <c:v>9.897213365334398E-2</c:v>
                </c:pt>
                <c:pt idx="2">
                  <c:v>0.19026893365334396</c:v>
                </c:pt>
                <c:pt idx="3">
                  <c:v>0.28156573365334397</c:v>
                </c:pt>
                <c:pt idx="4">
                  <c:v>0.37934571585987187</c:v>
                </c:pt>
                <c:pt idx="5">
                  <c:v>0.50781971362153189</c:v>
                </c:pt>
                <c:pt idx="6">
                  <c:v>0.62833459409344206</c:v>
                </c:pt>
                <c:pt idx="7">
                  <c:v>0.7285307409120082</c:v>
                </c:pt>
                <c:pt idx="8">
                  <c:v>0.85498994091200831</c:v>
                </c:pt>
                <c:pt idx="9">
                  <c:v>0.9996533409120083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0-4D9E-948C-63C170897270}"/>
            </c:ext>
          </c:extLst>
        </c:ser>
        <c:ser>
          <c:idx val="1"/>
          <c:order val="1"/>
          <c:tx>
            <c:v>avance realizado</c:v>
          </c:tx>
          <c:dLbls>
            <c:dLbl>
              <c:idx val="1"/>
              <c:layout>
                <c:manualLayout>
                  <c:x val="-3.0975407500056378E-2"/>
                  <c:y val="3.98229949749162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00-4D9E-948C-63C170897270}"/>
                </c:ext>
              </c:extLst>
            </c:dLbl>
            <c:dLbl>
              <c:idx val="2"/>
              <c:layout>
                <c:manualLayout>
                  <c:x val="-1.5583431975571509E-2"/>
                  <c:y val="6.1947052591233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00-4D9E-948C-63C170897270}"/>
                </c:ext>
              </c:extLst>
            </c:dLbl>
            <c:dLbl>
              <c:idx val="3"/>
              <c:layout>
                <c:manualLayout>
                  <c:x val="-1.3455216955743731E-2"/>
                  <c:y val="5.7396328689175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00-4D9E-948C-63C170897270}"/>
                </c:ext>
              </c:extLst>
            </c:dLbl>
            <c:dLbl>
              <c:idx val="4"/>
              <c:layout>
                <c:manualLayout>
                  <c:x val="-1.1533542368675076E-2"/>
                  <c:y val="6.49907341658151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600" b="1" i="0" baseline="0">
                      <a:solidFill>
                        <a:srgbClr val="FF0000"/>
                      </a:solidFill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53-43A3-B940-D543CCF814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baseline="0">
                    <a:solidFill>
                      <a:srgbClr val="FF0000"/>
                    </a:solidFill>
                  </a:defRPr>
                </a:pPr>
                <a:endParaRPr lang="es-PE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gráficos!$C$8:$C$12</c:f>
              <c:numCache>
                <c:formatCode>0.0%</c:formatCode>
                <c:ptCount val="5"/>
                <c:pt idx="0">
                  <c:v>0</c:v>
                </c:pt>
                <c:pt idx="1">
                  <c:v>9.897213365334398E-2</c:v>
                </c:pt>
                <c:pt idx="2">
                  <c:v>0.19026893365334396</c:v>
                </c:pt>
                <c:pt idx="3">
                  <c:v>0.28156573365334397</c:v>
                </c:pt>
                <c:pt idx="4">
                  <c:v>0.37934571585987187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200-4D9E-948C-63C170897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618312"/>
        <c:axId val="358617136"/>
      </c:lineChart>
      <c:catAx>
        <c:axId val="358618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PE"/>
          </a:p>
        </c:txPr>
        <c:crossAx val="358617136"/>
        <c:crosses val="autoZero"/>
        <c:auto val="1"/>
        <c:lblAlgn val="ctr"/>
        <c:lblOffset val="100"/>
        <c:noMultiLvlLbl val="1"/>
      </c:catAx>
      <c:valAx>
        <c:axId val="358617136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58618312"/>
        <c:crosses val="autoZero"/>
        <c:crossBetween val="between"/>
        <c:majorUnit val="0.2"/>
        <c:minorUnit val="2.0000000000000007E-2"/>
      </c:valAx>
    </c:plotArea>
    <c:legend>
      <c:legendPos val="l"/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Avance APELL: junio 2026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545033670668156"/>
          <c:y val="0.18618382475652401"/>
          <c:w val="0.70540404048017824"/>
          <c:h val="0.62199476622020544"/>
        </c:manualLayout>
      </c:layout>
      <c:lineChart>
        <c:grouping val="standard"/>
        <c:varyColors val="0"/>
        <c:ser>
          <c:idx val="0"/>
          <c:order val="0"/>
          <c:tx>
            <c:strRef>
              <c:f>gráficos!$B$1</c:f>
              <c:strCache>
                <c:ptCount val="1"/>
                <c:pt idx="0">
                  <c:v>avance esperado</c:v>
                </c:pt>
              </c:strCache>
            </c:strRef>
          </c:tx>
          <c:dLbls>
            <c:dLbl>
              <c:idx val="5"/>
              <c:layout>
                <c:manualLayout>
                  <c:x val="-3.8465752993412012E-3"/>
                  <c:y val="1.9378317645433737E-2"/>
                </c:manualLayout>
              </c:layout>
              <c:spPr/>
              <c:txPr>
                <a:bodyPr/>
                <a:lstStyle/>
                <a:p>
                  <a:pPr>
                    <a:defRPr sz="1100" b="0" i="0" baseline="0">
                      <a:solidFill>
                        <a:srgbClr val="002060"/>
                      </a:solidFill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0A-4620-A036-20B1B71683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 i="0" baseline="0">
                    <a:solidFill>
                      <a:srgbClr val="00206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gráficos!$B$8:$B$17</c:f>
              <c:numCache>
                <c:formatCode>0.0%</c:formatCode>
                <c:ptCount val="10"/>
                <c:pt idx="0">
                  <c:v>0</c:v>
                </c:pt>
                <c:pt idx="1">
                  <c:v>9.897213365334398E-2</c:v>
                </c:pt>
                <c:pt idx="2">
                  <c:v>0.19026893365334396</c:v>
                </c:pt>
                <c:pt idx="3">
                  <c:v>0.28156573365334397</c:v>
                </c:pt>
                <c:pt idx="4">
                  <c:v>0.37934571585987187</c:v>
                </c:pt>
                <c:pt idx="5">
                  <c:v>0.50781971362153189</c:v>
                </c:pt>
                <c:pt idx="6">
                  <c:v>0.62833459409344206</c:v>
                </c:pt>
                <c:pt idx="7">
                  <c:v>0.7285307409120082</c:v>
                </c:pt>
                <c:pt idx="8">
                  <c:v>0.85498994091200831</c:v>
                </c:pt>
                <c:pt idx="9">
                  <c:v>0.9996533409120083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C-462A-A2CF-9A52E788D0E0}"/>
            </c:ext>
          </c:extLst>
        </c:ser>
        <c:ser>
          <c:idx val="1"/>
          <c:order val="1"/>
          <c:tx>
            <c:strRef>
              <c:f>gráficos!$C$1</c:f>
              <c:strCache>
                <c:ptCount val="1"/>
                <c:pt idx="0">
                  <c:v>avance realizado</c:v>
                </c:pt>
              </c:strCache>
            </c:strRef>
          </c:tx>
          <c:dLbls>
            <c:dLbl>
              <c:idx val="1"/>
              <c:layout>
                <c:manualLayout>
                  <c:x val="-1.7523371558438884E-3"/>
                  <c:y val="4.3073890993764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8C-462A-A2CF-9A52E788D0E0}"/>
                </c:ext>
              </c:extLst>
            </c:dLbl>
            <c:dLbl>
              <c:idx val="2"/>
              <c:layout>
                <c:manualLayout>
                  <c:x val="1.1109133463366714E-4"/>
                  <c:y val="4.4091692813165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8C-462A-A2CF-9A52E788D0E0}"/>
                </c:ext>
              </c:extLst>
            </c:dLbl>
            <c:dLbl>
              <c:idx val="3"/>
              <c:layout>
                <c:manualLayout>
                  <c:x val="-2.0747139171107998E-3"/>
                  <c:y val="5.09055075380850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8C-462A-A2CF-9A52E788D0E0}"/>
                </c:ext>
              </c:extLst>
            </c:dLbl>
            <c:dLbl>
              <c:idx val="4"/>
              <c:layout>
                <c:manualLayout>
                  <c:x val="1.642759327131521E-3"/>
                  <c:y val="4.3073890993764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8C-462A-A2CF-9A52E788D0E0}"/>
                </c:ext>
              </c:extLst>
            </c:dLbl>
            <c:dLbl>
              <c:idx val="5"/>
              <c:layout>
                <c:manualLayout>
                  <c:x val="-2.1871674070737634E-3"/>
                  <c:y val="3.9158082721603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8C-462A-A2CF-9A52E788D0E0}"/>
                </c:ext>
              </c:extLst>
            </c:dLbl>
            <c:dLbl>
              <c:idx val="6"/>
              <c:layout>
                <c:manualLayout>
                  <c:x val="-1.3851982784521678E-4"/>
                  <c:y val="3.52983907569658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600" b="1" i="0" baseline="0">
                      <a:solidFill>
                        <a:srgbClr val="FF0000"/>
                      </a:solidFill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95969473190966"/>
                      <c:h val="0.123935331813876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F0A-4620-A036-20B1B71683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baseline="0">
                    <a:solidFill>
                      <a:srgbClr val="FF0000"/>
                    </a:solidFill>
                  </a:defRPr>
                </a:pPr>
                <a:endParaRPr lang="es-PE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gráficos!$C$8:$C$14</c:f>
              <c:numCache>
                <c:formatCode>0.0%</c:formatCode>
                <c:ptCount val="7"/>
                <c:pt idx="0">
                  <c:v>0</c:v>
                </c:pt>
                <c:pt idx="1">
                  <c:v>9.897213365334398E-2</c:v>
                </c:pt>
                <c:pt idx="2">
                  <c:v>0.19026893365334396</c:v>
                </c:pt>
                <c:pt idx="3">
                  <c:v>0.28156573365334397</c:v>
                </c:pt>
                <c:pt idx="4">
                  <c:v>0.37934571585987187</c:v>
                </c:pt>
                <c:pt idx="5">
                  <c:v>0.50781971362153189</c:v>
                </c:pt>
                <c:pt idx="6">
                  <c:v>0.62833459409344206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E8C-462A-A2CF-9A52E788D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619488"/>
        <c:axId val="358617920"/>
      </c:lineChart>
      <c:catAx>
        <c:axId val="35861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PE"/>
          </a:p>
        </c:txPr>
        <c:crossAx val="358617920"/>
        <c:crosses val="autoZero"/>
        <c:auto val="1"/>
        <c:lblAlgn val="ctr"/>
        <c:lblOffset val="100"/>
        <c:noMultiLvlLbl val="1"/>
      </c:catAx>
      <c:valAx>
        <c:axId val="358617920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58619488"/>
        <c:crosses val="autoZero"/>
        <c:crossBetween val="between"/>
        <c:majorUnit val="0.2"/>
        <c:minorUnit val="2.0000000000000007E-2"/>
      </c:valAx>
    </c:plotArea>
    <c:legend>
      <c:legendPos val="l"/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Avance APELL: julio 2026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545033670668156"/>
          <c:y val="0.18618382475652401"/>
          <c:w val="0.70540404048017824"/>
          <c:h val="0.62199476622020544"/>
        </c:manualLayout>
      </c:layout>
      <c:lineChart>
        <c:grouping val="standard"/>
        <c:varyColors val="0"/>
        <c:ser>
          <c:idx val="0"/>
          <c:order val="0"/>
          <c:tx>
            <c:strRef>
              <c:f>gráficos!$B$1</c:f>
              <c:strCache>
                <c:ptCount val="1"/>
                <c:pt idx="0">
                  <c:v>avance esperado</c:v>
                </c:pt>
              </c:strCache>
            </c:strRef>
          </c:tx>
          <c:dLbls>
            <c:dLbl>
              <c:idx val="5"/>
              <c:layout>
                <c:manualLayout>
                  <c:x val="-7.6908803398002415E-3"/>
                  <c:y val="1.2856256445946285E-2"/>
                </c:manualLayout>
              </c:layout>
              <c:spPr/>
              <c:txPr>
                <a:bodyPr/>
                <a:lstStyle/>
                <a:p>
                  <a:pPr>
                    <a:defRPr sz="1100" b="0" i="0" baseline="0">
                      <a:solidFill>
                        <a:srgbClr val="002060"/>
                      </a:solidFill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EC-470B-B214-089A8C169F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 i="0" baseline="0">
                    <a:solidFill>
                      <a:srgbClr val="00206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gráficos!$B$8:$B$17</c:f>
              <c:numCache>
                <c:formatCode>0.0%</c:formatCode>
                <c:ptCount val="10"/>
                <c:pt idx="0">
                  <c:v>0</c:v>
                </c:pt>
                <c:pt idx="1">
                  <c:v>9.897213365334398E-2</c:v>
                </c:pt>
                <c:pt idx="2">
                  <c:v>0.19026893365334396</c:v>
                </c:pt>
                <c:pt idx="3">
                  <c:v>0.28156573365334397</c:v>
                </c:pt>
                <c:pt idx="4">
                  <c:v>0.37934571585987187</c:v>
                </c:pt>
                <c:pt idx="5">
                  <c:v>0.50781971362153189</c:v>
                </c:pt>
                <c:pt idx="6">
                  <c:v>0.62833459409344206</c:v>
                </c:pt>
                <c:pt idx="7">
                  <c:v>0.7285307409120082</c:v>
                </c:pt>
                <c:pt idx="8">
                  <c:v>0.85498994091200831</c:v>
                </c:pt>
                <c:pt idx="9">
                  <c:v>0.9996533409120083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D-4843-B0C8-D8B8340B2A66}"/>
            </c:ext>
          </c:extLst>
        </c:ser>
        <c:ser>
          <c:idx val="1"/>
          <c:order val="1"/>
          <c:tx>
            <c:strRef>
              <c:f>gráficos!$C$1</c:f>
              <c:strCache>
                <c:ptCount val="1"/>
                <c:pt idx="0">
                  <c:v>avance realizado</c:v>
                </c:pt>
              </c:strCache>
            </c:strRef>
          </c:tx>
          <c:dLbls>
            <c:dLbl>
              <c:idx val="1"/>
              <c:layout>
                <c:manualLayout>
                  <c:x val="-5.5662207272819736E-3"/>
                  <c:y val="3.6551834491856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1D-4843-B0C8-D8B8340B2A66}"/>
                </c:ext>
              </c:extLst>
            </c:dLbl>
            <c:dLbl>
              <c:idx val="2"/>
              <c:layout>
                <c:manualLayout>
                  <c:x val="4.0238068427418915E-3"/>
                  <c:y val="2.4258419209408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1D-4843-B0C8-D8B8340B2A66}"/>
                </c:ext>
              </c:extLst>
            </c:dLbl>
            <c:dLbl>
              <c:idx val="3"/>
              <c:layout>
                <c:manualLayout>
                  <c:x val="-3.8172132844652542E-3"/>
                  <c:y val="3.394585544869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1D-4843-B0C8-D8B8340B2A66}"/>
                </c:ext>
              </c:extLst>
            </c:dLbl>
            <c:dLbl>
              <c:idx val="4"/>
              <c:layout>
                <c:manualLayout>
                  <c:x val="-5.7705440266763797E-3"/>
                  <c:y val="3.6551834491856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1D-4843-B0C8-D8B8340B2A66}"/>
                </c:ext>
              </c:extLst>
            </c:dLbl>
            <c:dLbl>
              <c:idx val="5"/>
              <c:layout>
                <c:manualLayout>
                  <c:x val="-2.0942381434973126E-3"/>
                  <c:y val="4.88071680320192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1D-4843-B0C8-D8B8340B2A66}"/>
                </c:ext>
              </c:extLst>
            </c:dLbl>
            <c:dLbl>
              <c:idx val="6"/>
              <c:layout>
                <c:manualLayout>
                  <c:x val="1.7674722150582943E-3"/>
                  <c:y val="4.88075174058018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1D-4843-B0C8-D8B8340B2A66}"/>
                </c:ext>
              </c:extLst>
            </c:dLbl>
            <c:dLbl>
              <c:idx val="7"/>
              <c:layout>
                <c:manualLayout>
                  <c:x val="-7.1222561651150202E-3"/>
                  <c:y val="4.880769209269302E-2"/>
                </c:manualLayout>
              </c:layout>
              <c:tx>
                <c:rich>
                  <a:bodyPr/>
                  <a:lstStyle/>
                  <a:p>
                    <a:fld id="{FF38582F-C371-4C20-A302-3E3D7860EB61}" type="VALUE">
                      <a:rPr lang="en-US" sz="1600"/>
                      <a:pPr/>
                      <a:t>[VALOR]</a:t>
                    </a:fld>
                    <a:endParaRPr lang="es-P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51959650653842"/>
                      <c:h val="0.1404325387176025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CEC-470B-B214-089A8C169F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baseline="0">
                    <a:solidFill>
                      <a:srgbClr val="FF0000"/>
                    </a:solidFill>
                  </a:defRPr>
                </a:pPr>
                <a:endParaRPr lang="es-PE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gráficos!$C$8:$C$15</c:f>
              <c:numCache>
                <c:formatCode>0.0%</c:formatCode>
                <c:ptCount val="8"/>
                <c:pt idx="0">
                  <c:v>0</c:v>
                </c:pt>
                <c:pt idx="1">
                  <c:v>9.897213365334398E-2</c:v>
                </c:pt>
                <c:pt idx="2">
                  <c:v>0.19026893365334396</c:v>
                </c:pt>
                <c:pt idx="3">
                  <c:v>0.28156573365334397</c:v>
                </c:pt>
                <c:pt idx="4">
                  <c:v>0.37934571585987187</c:v>
                </c:pt>
                <c:pt idx="5">
                  <c:v>0.50781971362153189</c:v>
                </c:pt>
                <c:pt idx="6">
                  <c:v>0.62833459409344206</c:v>
                </c:pt>
                <c:pt idx="7">
                  <c:v>0.7285307409120082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21D-4843-B0C8-D8B8340B2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618704"/>
        <c:axId val="358619096"/>
      </c:lineChart>
      <c:catAx>
        <c:axId val="35861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PE"/>
          </a:p>
        </c:txPr>
        <c:crossAx val="358619096"/>
        <c:crosses val="autoZero"/>
        <c:auto val="1"/>
        <c:lblAlgn val="ctr"/>
        <c:lblOffset val="100"/>
        <c:noMultiLvlLbl val="1"/>
      </c:catAx>
      <c:valAx>
        <c:axId val="358619096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58618704"/>
        <c:crosses val="autoZero"/>
        <c:crossBetween val="between"/>
        <c:majorUnit val="0.2"/>
        <c:minorUnit val="2.0000000000000007E-2"/>
      </c:valAx>
    </c:plotArea>
    <c:legend>
      <c:legendPos val="l"/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Avance APELL: agosto 2026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545033670668156"/>
          <c:y val="0.18618382475652401"/>
          <c:w val="0.70540404048017824"/>
          <c:h val="0.62199476622020544"/>
        </c:manualLayout>
      </c:layout>
      <c:lineChart>
        <c:grouping val="standard"/>
        <c:varyColors val="0"/>
        <c:ser>
          <c:idx val="0"/>
          <c:order val="0"/>
          <c:tx>
            <c:strRef>
              <c:f>gráficos!$B$1</c:f>
              <c:strCache>
                <c:ptCount val="1"/>
                <c:pt idx="0">
                  <c:v>avance esperado</c:v>
                </c:pt>
              </c:strCache>
            </c:strRef>
          </c:tx>
          <c:dLbls>
            <c:dLbl>
              <c:idx val="5"/>
              <c:layout>
                <c:manualLayout>
                  <c:x val="-3.8466157429261384E-3"/>
                  <c:y val="3.5041597411226262E-2"/>
                </c:manualLayout>
              </c:layout>
              <c:spPr/>
              <c:txPr>
                <a:bodyPr/>
                <a:lstStyle/>
                <a:p>
                  <a:pPr>
                    <a:defRPr sz="1100" b="0" i="0" baseline="0">
                      <a:solidFill>
                        <a:srgbClr val="002060"/>
                      </a:solidFill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A7-433A-9944-31A4A9284A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 i="0" baseline="0">
                    <a:solidFill>
                      <a:srgbClr val="00206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gráficos!$B$8:$B$17</c:f>
              <c:numCache>
                <c:formatCode>0.0%</c:formatCode>
                <c:ptCount val="10"/>
                <c:pt idx="0">
                  <c:v>0</c:v>
                </c:pt>
                <c:pt idx="1">
                  <c:v>9.897213365334398E-2</c:v>
                </c:pt>
                <c:pt idx="2">
                  <c:v>0.19026893365334396</c:v>
                </c:pt>
                <c:pt idx="3">
                  <c:v>0.28156573365334397</c:v>
                </c:pt>
                <c:pt idx="4">
                  <c:v>0.37934571585987187</c:v>
                </c:pt>
                <c:pt idx="5">
                  <c:v>0.50781971362153189</c:v>
                </c:pt>
                <c:pt idx="6">
                  <c:v>0.62833459409344206</c:v>
                </c:pt>
                <c:pt idx="7">
                  <c:v>0.7285307409120082</c:v>
                </c:pt>
                <c:pt idx="8">
                  <c:v>0.85498994091200831</c:v>
                </c:pt>
                <c:pt idx="9">
                  <c:v>0.9996533409120083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0-4E2B-A305-0EE69E02E9F5}"/>
            </c:ext>
          </c:extLst>
        </c:ser>
        <c:ser>
          <c:idx val="1"/>
          <c:order val="1"/>
          <c:tx>
            <c:strRef>
              <c:f>gráficos!$C$1</c:f>
              <c:strCache>
                <c:ptCount val="1"/>
                <c:pt idx="0">
                  <c:v>avance realizado</c:v>
                </c:pt>
              </c:strCache>
            </c:strRef>
          </c:tx>
          <c:dLbls>
            <c:dLbl>
              <c:idx val="1"/>
              <c:layout>
                <c:manualLayout>
                  <c:x val="4.0445418738655568E-3"/>
                  <c:y val="5.8737262362894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C0-4E2B-A305-0EE69E02E9F5}"/>
                </c:ext>
              </c:extLst>
            </c:dLbl>
            <c:dLbl>
              <c:idx val="2"/>
              <c:layout>
                <c:manualLayout>
                  <c:x val="-1.135341331909427E-2"/>
                  <c:y val="4.7274535470150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C0-4E2B-A305-0EE69E02E9F5}"/>
                </c:ext>
              </c:extLst>
            </c:dLbl>
            <c:dLbl>
              <c:idx val="3"/>
              <c:layout>
                <c:manualLayout>
                  <c:x val="-3.8172132844652542E-3"/>
                  <c:y val="4.91950900888505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C0-4E2B-A305-0EE69E02E9F5}"/>
                </c:ext>
              </c:extLst>
            </c:dLbl>
            <c:dLbl>
              <c:idx val="4"/>
              <c:layout>
                <c:manualLayout>
                  <c:x val="-1.8222611294151474E-4"/>
                  <c:y val="5.04169336378442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C0-4E2B-A305-0EE69E02E9F5}"/>
                </c:ext>
              </c:extLst>
            </c:dLbl>
            <c:dLbl>
              <c:idx val="5"/>
              <c:layout>
                <c:manualLayout>
                  <c:x val="-3.8801751307971817E-3"/>
                  <c:y val="3.328131490020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C0-4E2B-A305-0EE69E02E9F5}"/>
                </c:ext>
              </c:extLst>
            </c:dLbl>
            <c:dLbl>
              <c:idx val="6"/>
              <c:layout>
                <c:manualLayout>
                  <c:x val="-7.8080256981197414E-3"/>
                  <c:y val="3.328131490020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0C0-4E2B-A305-0EE69E02E9F5}"/>
                </c:ext>
              </c:extLst>
            </c:dLbl>
            <c:dLbl>
              <c:idx val="7"/>
              <c:layout>
                <c:manualLayout>
                  <c:x val="-5.8798191542044588E-3"/>
                  <c:y val="2.4960986175151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C0-4E2B-A305-0EE69E02E9F5}"/>
                </c:ext>
              </c:extLst>
            </c:dLbl>
            <c:dLbl>
              <c:idx val="8"/>
              <c:layout>
                <c:manualLayout>
                  <c:x val="3.6499708801460717E-3"/>
                  <c:y val="3.32813149002019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600" b="1" i="0" baseline="0">
                      <a:solidFill>
                        <a:srgbClr val="FF0000"/>
                      </a:solidFill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A7-433A-9944-31A4A9284A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baseline="0">
                    <a:solidFill>
                      <a:srgbClr val="FF0000"/>
                    </a:solidFill>
                  </a:defRPr>
                </a:pPr>
                <a:endParaRPr lang="es-PE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gráficos!$C$8:$C$16</c:f>
              <c:numCache>
                <c:formatCode>0.0%</c:formatCode>
                <c:ptCount val="9"/>
                <c:pt idx="0">
                  <c:v>0</c:v>
                </c:pt>
                <c:pt idx="1">
                  <c:v>9.897213365334398E-2</c:v>
                </c:pt>
                <c:pt idx="2">
                  <c:v>0.19026893365334396</c:v>
                </c:pt>
                <c:pt idx="3">
                  <c:v>0.28156573365334397</c:v>
                </c:pt>
                <c:pt idx="4">
                  <c:v>0.37934571585987187</c:v>
                </c:pt>
                <c:pt idx="5">
                  <c:v>0.50781971362153189</c:v>
                </c:pt>
                <c:pt idx="6">
                  <c:v>0.62833459409344206</c:v>
                </c:pt>
                <c:pt idx="7">
                  <c:v>0.7285307409120082</c:v>
                </c:pt>
                <c:pt idx="8">
                  <c:v>0.85498994091200831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0C0-4E2B-A305-0EE69E02E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621448"/>
        <c:axId val="358621056"/>
      </c:lineChart>
      <c:catAx>
        <c:axId val="358621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PE"/>
          </a:p>
        </c:txPr>
        <c:crossAx val="358621056"/>
        <c:crosses val="autoZero"/>
        <c:auto val="1"/>
        <c:lblAlgn val="ctr"/>
        <c:lblOffset val="100"/>
        <c:noMultiLvlLbl val="1"/>
      </c:catAx>
      <c:valAx>
        <c:axId val="358621056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58621448"/>
        <c:crosses val="autoZero"/>
        <c:crossBetween val="between"/>
        <c:majorUnit val="0.2"/>
        <c:minorUnit val="2.0000000000000007E-2"/>
      </c:valAx>
    </c:plotArea>
    <c:legend>
      <c:legendPos val="l"/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Avance APELL: setiembre 2026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545033670668156"/>
          <c:y val="0.18618382475652401"/>
          <c:w val="0.70540404048017824"/>
          <c:h val="0.62199476622020544"/>
        </c:manualLayout>
      </c:layout>
      <c:lineChart>
        <c:grouping val="standard"/>
        <c:varyColors val="0"/>
        <c:ser>
          <c:idx val="0"/>
          <c:order val="0"/>
          <c:tx>
            <c:strRef>
              <c:f>gráficos!$B$1</c:f>
              <c:strCache>
                <c:ptCount val="1"/>
                <c:pt idx="0">
                  <c:v>avance esperado</c:v>
                </c:pt>
              </c:strCache>
            </c:strRef>
          </c:tx>
          <c:dLbls>
            <c:dLbl>
              <c:idx val="5"/>
              <c:layout>
                <c:manualLayout>
                  <c:x val="-3.8466157429261384E-3"/>
                  <c:y val="3.5041597411226262E-2"/>
                </c:manualLayout>
              </c:layout>
              <c:spPr/>
              <c:txPr>
                <a:bodyPr/>
                <a:lstStyle/>
                <a:p>
                  <a:pPr>
                    <a:defRPr sz="1100" b="0" i="0" baseline="0">
                      <a:solidFill>
                        <a:srgbClr val="002060"/>
                      </a:solidFill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A0-4322-91A1-8A26E5DF47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 i="0" baseline="0">
                    <a:solidFill>
                      <a:srgbClr val="00206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gráficos!$B$8:$B$17</c:f>
              <c:numCache>
                <c:formatCode>0.0%</c:formatCode>
                <c:ptCount val="10"/>
                <c:pt idx="0">
                  <c:v>0</c:v>
                </c:pt>
                <c:pt idx="1">
                  <c:v>9.897213365334398E-2</c:v>
                </c:pt>
                <c:pt idx="2">
                  <c:v>0.19026893365334396</c:v>
                </c:pt>
                <c:pt idx="3">
                  <c:v>0.28156573365334397</c:v>
                </c:pt>
                <c:pt idx="4">
                  <c:v>0.37934571585987187</c:v>
                </c:pt>
                <c:pt idx="5">
                  <c:v>0.50781971362153189</c:v>
                </c:pt>
                <c:pt idx="6">
                  <c:v>0.62833459409344206</c:v>
                </c:pt>
                <c:pt idx="7">
                  <c:v>0.7285307409120082</c:v>
                </c:pt>
                <c:pt idx="8">
                  <c:v>0.85498994091200831</c:v>
                </c:pt>
                <c:pt idx="9">
                  <c:v>0.9996533409120083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3-4ECA-A3D2-C245AFE6007F}"/>
            </c:ext>
          </c:extLst>
        </c:ser>
        <c:ser>
          <c:idx val="1"/>
          <c:order val="1"/>
          <c:tx>
            <c:strRef>
              <c:f>gráficos!$C$1</c:f>
              <c:strCache>
                <c:ptCount val="1"/>
                <c:pt idx="0">
                  <c:v>avance realizado</c:v>
                </c:pt>
              </c:strCache>
            </c:strRef>
          </c:tx>
          <c:dLbls>
            <c:dLbl>
              <c:idx val="1"/>
              <c:layout>
                <c:manualLayout>
                  <c:x val="2.19520959718101E-3"/>
                  <c:y val="2.1295783100167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F3-4ECA-A3D2-C245AFE6007F}"/>
                </c:ext>
              </c:extLst>
            </c:dLbl>
            <c:dLbl>
              <c:idx val="2"/>
              <c:layout>
                <c:manualLayout>
                  <c:x val="2.177924482242577E-3"/>
                  <c:y val="3.4794042382575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F3-4ECA-A3D2-C245AFE6007F}"/>
                </c:ext>
              </c:extLst>
            </c:dLbl>
            <c:dLbl>
              <c:idx val="3"/>
              <c:layout>
                <c:manualLayout>
                  <c:x val="2.0187194762306925E-3"/>
                  <c:y val="1.59137751886486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F3-4ECA-A3D2-C245AFE6007F}"/>
                </c:ext>
              </c:extLst>
            </c:dLbl>
            <c:dLbl>
              <c:idx val="4"/>
              <c:layout>
                <c:manualLayout>
                  <c:x val="-2.0766397736560393E-3"/>
                  <c:y val="1.29754543751171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F3-4ECA-A3D2-C245AFE6007F}"/>
                </c:ext>
              </c:extLst>
            </c:dLbl>
            <c:dLbl>
              <c:idx val="5"/>
              <c:layout>
                <c:manualLayout>
                  <c:x val="1.589017583813925E-3"/>
                  <c:y val="4.5761807987777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F3-4ECA-A3D2-C245AFE6007F}"/>
                </c:ext>
              </c:extLst>
            </c:dLbl>
            <c:dLbl>
              <c:idx val="6"/>
              <c:layout>
                <c:manualLayout>
                  <c:x val="1.1217197786164477E-2"/>
                  <c:y val="2.4960986175151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DF3-4ECA-A3D2-C245AFE6007F}"/>
                </c:ext>
              </c:extLst>
            </c:dLbl>
            <c:dLbl>
              <c:idx val="7"/>
              <c:layout>
                <c:manualLayout>
                  <c:x val="1.1217129852151618E-2"/>
                  <c:y val="1.6640657450100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F3-4ECA-A3D2-C245AFE6007F}"/>
                </c:ext>
              </c:extLst>
            </c:dLbl>
            <c:dLbl>
              <c:idx val="8"/>
              <c:layout>
                <c:manualLayout>
                  <c:x val="7.7567711405295003E-3"/>
                  <c:y val="2.9121150537676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DF3-4ECA-A3D2-C245AFE6007F}"/>
                </c:ext>
              </c:extLst>
            </c:dLbl>
            <c:dLbl>
              <c:idx val="9"/>
              <c:layout>
                <c:manualLayout>
                  <c:x val="0"/>
                  <c:y val="4.9921972350302872E-2"/>
                </c:manualLayout>
              </c:layout>
              <c:tx>
                <c:rich>
                  <a:bodyPr/>
                  <a:lstStyle/>
                  <a:p>
                    <a:fld id="{9DC5CAF2-FD52-43E9-9E44-90A8D63AC660}" type="VALUE">
                      <a:rPr lang="en-US" sz="1600"/>
                      <a:pPr/>
                      <a:t>[VALOR]</a:t>
                    </a:fld>
                    <a:endParaRPr lang="es-P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CA0-4322-91A1-8A26E5DF47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baseline="0">
                    <a:solidFill>
                      <a:srgbClr val="FF0000"/>
                    </a:solidFill>
                  </a:defRPr>
                </a:pPr>
                <a:endParaRPr lang="es-PE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gráficos!$C$8:$C$17</c:f>
              <c:numCache>
                <c:formatCode>0.0%</c:formatCode>
                <c:ptCount val="10"/>
                <c:pt idx="0">
                  <c:v>0</c:v>
                </c:pt>
                <c:pt idx="1">
                  <c:v>9.897213365334398E-2</c:v>
                </c:pt>
                <c:pt idx="2">
                  <c:v>0.19026893365334396</c:v>
                </c:pt>
                <c:pt idx="3">
                  <c:v>0.28156573365334397</c:v>
                </c:pt>
                <c:pt idx="4">
                  <c:v>0.37934571585987187</c:v>
                </c:pt>
                <c:pt idx="5">
                  <c:v>0.50781971362153189</c:v>
                </c:pt>
                <c:pt idx="6">
                  <c:v>0.62833459409344206</c:v>
                </c:pt>
                <c:pt idx="7">
                  <c:v>0.7285307409120082</c:v>
                </c:pt>
                <c:pt idx="8">
                  <c:v>0.85498994091200831</c:v>
                </c:pt>
                <c:pt idx="9">
                  <c:v>0.9996533409120083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DF3-4ECA-A3D2-C245AFE60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621840"/>
        <c:axId val="358622232"/>
      </c:lineChart>
      <c:catAx>
        <c:axId val="35862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PE"/>
          </a:p>
        </c:txPr>
        <c:crossAx val="358622232"/>
        <c:crosses val="autoZero"/>
        <c:auto val="1"/>
        <c:lblAlgn val="ctr"/>
        <c:lblOffset val="100"/>
        <c:noMultiLvlLbl val="1"/>
      </c:catAx>
      <c:valAx>
        <c:axId val="358622232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58621840"/>
        <c:crosses val="autoZero"/>
        <c:crossBetween val="between"/>
        <c:majorUnit val="0.2"/>
        <c:minorUnit val="2.0000000000000007E-2"/>
      </c:valAx>
    </c:plotArea>
    <c:legend>
      <c:legendPos val="l"/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Talleres a la</a:t>
            </a:r>
            <a:r>
              <a:rPr lang="en-US" baseline="0"/>
              <a:t> Policía y Centro de Salud </a:t>
            </a:r>
            <a:endParaRPr lang="en-US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(gráficos!$A$54,gráficos!$A$55,gráficos!$A$58,gráficos!$A$65,gráficos!$A$67)</c:f>
              <c:strCache>
                <c:ptCount val="5"/>
                <c:pt idx="0">
                  <c:v>Huaricanga</c:v>
                </c:pt>
                <c:pt idx="1">
                  <c:v>Chasquitambo</c:v>
                </c:pt>
                <c:pt idx="2">
                  <c:v>Raquia</c:v>
                </c:pt>
                <c:pt idx="3">
                  <c:v>Chiquián</c:v>
                </c:pt>
                <c:pt idx="4">
                  <c:v>Huallanca</c:v>
                </c:pt>
              </c:strCache>
            </c:strRef>
          </c:cat>
          <c:val>
            <c:numRef>
              <c:f>(gráficos!$G$54,gráficos!$G$55,gráficos!$G$58,gráficos!$G$65,gráficos!$G$67)</c:f>
              <c:numCache>
                <c:formatCode>0%</c:formatCode>
                <c:ptCount val="5"/>
                <c:pt idx="0">
                  <c:v>1</c:v>
                </c:pt>
                <c:pt idx="1">
                  <c:v>0.9999999999000001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3D-4612-82E1-4CB9A9D52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101816"/>
        <c:axId val="359102600"/>
      </c:barChart>
      <c:catAx>
        <c:axId val="3591018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59102600"/>
        <c:crosses val="autoZero"/>
        <c:auto val="1"/>
        <c:lblAlgn val="ctr"/>
        <c:lblOffset val="100"/>
        <c:noMultiLvlLbl val="0"/>
      </c:catAx>
      <c:valAx>
        <c:axId val="359102600"/>
        <c:scaling>
          <c:orientation val="minMax"/>
          <c:max val="1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359101816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Competencia de Rescate entre Brigadas Comunitarias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1.7272875565742815E-3"/>
                  <c:y val="3.73706922552911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2B-4680-801B-593D075B1A5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gráficos!$A$55</c:f>
              <c:strCache>
                <c:ptCount val="1"/>
                <c:pt idx="0">
                  <c:v>Chasquitambo</c:v>
                </c:pt>
              </c:strCache>
            </c:strRef>
          </c:cat>
          <c:val>
            <c:numRef>
              <c:f>gráficos!$H$55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2B-4680-801B-593D075B1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102992"/>
        <c:axId val="359098680"/>
      </c:barChart>
      <c:catAx>
        <c:axId val="3591029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59098680"/>
        <c:crosses val="autoZero"/>
        <c:auto val="1"/>
        <c:lblAlgn val="ctr"/>
        <c:lblOffset val="100"/>
        <c:noMultiLvlLbl val="0"/>
      </c:catAx>
      <c:valAx>
        <c:axId val="359098680"/>
        <c:scaling>
          <c:orientation val="minMax"/>
          <c:max val="1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359102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204786</xdr:colOff>
      <xdr:row>17</xdr:row>
      <xdr:rowOff>0</xdr:rowOff>
    </xdr:from>
    <xdr:to>
      <xdr:col>19</xdr:col>
      <xdr:colOff>142875</xdr:colOff>
      <xdr:row>41</xdr:row>
      <xdr:rowOff>26194</xdr:rowOff>
    </xdr:to>
    <xdr:graphicFrame macro="">
      <xdr:nvGraphicFramePr>
        <xdr:cNvPr id="10" name="45 Gráfico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30617</xdr:colOff>
      <xdr:row>56</xdr:row>
      <xdr:rowOff>66715</xdr:rowOff>
    </xdr:from>
    <xdr:to>
      <xdr:col>21</xdr:col>
      <xdr:colOff>202406</xdr:colOff>
      <xdr:row>78</xdr:row>
      <xdr:rowOff>16823</xdr:rowOff>
    </xdr:to>
    <xdr:graphicFrame macro="">
      <xdr:nvGraphicFramePr>
        <xdr:cNvPr id="50" name="49 Gráfico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8802</xdr:colOff>
      <xdr:row>45</xdr:row>
      <xdr:rowOff>147077</xdr:rowOff>
    </xdr:from>
    <xdr:to>
      <xdr:col>32</xdr:col>
      <xdr:colOff>548894</xdr:colOff>
      <xdr:row>59</xdr:row>
      <xdr:rowOff>136071</xdr:rowOff>
    </xdr:to>
    <xdr:graphicFrame macro="">
      <xdr:nvGraphicFramePr>
        <xdr:cNvPr id="56" name="55 Gráfico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593911</xdr:colOff>
      <xdr:row>78</xdr:row>
      <xdr:rowOff>145677</xdr:rowOff>
    </xdr:from>
    <xdr:to>
      <xdr:col>32</xdr:col>
      <xdr:colOff>521681</xdr:colOff>
      <xdr:row>95</xdr:row>
      <xdr:rowOff>150441</xdr:rowOff>
    </xdr:to>
    <xdr:graphicFrame macro="">
      <xdr:nvGraphicFramePr>
        <xdr:cNvPr id="58" name="57 Gráfico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593911</xdr:colOff>
      <xdr:row>97</xdr:row>
      <xdr:rowOff>145677</xdr:rowOff>
    </xdr:from>
    <xdr:to>
      <xdr:col>32</xdr:col>
      <xdr:colOff>521681</xdr:colOff>
      <xdr:row>112</xdr:row>
      <xdr:rowOff>150441</xdr:rowOff>
    </xdr:to>
    <xdr:graphicFrame macro="">
      <xdr:nvGraphicFramePr>
        <xdr:cNvPr id="59" name="58 Gráfico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593911</xdr:colOff>
      <xdr:row>114</xdr:row>
      <xdr:rowOff>145677</xdr:rowOff>
    </xdr:from>
    <xdr:to>
      <xdr:col>32</xdr:col>
      <xdr:colOff>521681</xdr:colOff>
      <xdr:row>130</xdr:row>
      <xdr:rowOff>150441</xdr:rowOff>
    </xdr:to>
    <xdr:graphicFrame macro="">
      <xdr:nvGraphicFramePr>
        <xdr:cNvPr id="60" name="59 Gráfico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593911</xdr:colOff>
      <xdr:row>132</xdr:row>
      <xdr:rowOff>145677</xdr:rowOff>
    </xdr:from>
    <xdr:to>
      <xdr:col>32</xdr:col>
      <xdr:colOff>521681</xdr:colOff>
      <xdr:row>148</xdr:row>
      <xdr:rowOff>150441</xdr:rowOff>
    </xdr:to>
    <xdr:graphicFrame macro="">
      <xdr:nvGraphicFramePr>
        <xdr:cNvPr id="61" name="60 Gráfico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27214</xdr:colOff>
      <xdr:row>69</xdr:row>
      <xdr:rowOff>8504</xdr:rowOff>
    </xdr:from>
    <xdr:to>
      <xdr:col>10</xdr:col>
      <xdr:colOff>467744</xdr:colOff>
      <xdr:row>84</xdr:row>
      <xdr:rowOff>79943</xdr:rowOff>
    </xdr:to>
    <xdr:graphicFrame macro="">
      <xdr:nvGraphicFramePr>
        <xdr:cNvPr id="63" name="62 Gráfico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2658832</xdr:colOff>
      <xdr:row>125</xdr:row>
      <xdr:rowOff>3741</xdr:rowOff>
    </xdr:from>
    <xdr:to>
      <xdr:col>9</xdr:col>
      <xdr:colOff>483050</xdr:colOff>
      <xdr:row>142</xdr:row>
      <xdr:rowOff>163626</xdr:rowOff>
    </xdr:to>
    <xdr:graphicFrame macro="">
      <xdr:nvGraphicFramePr>
        <xdr:cNvPr id="66" name="65 Gráfico">
          <a:extLst>
            <a:ext uri="{FF2B5EF4-FFF2-40B4-BE49-F238E27FC236}">
              <a16:creationId xmlns:a16="http://schemas.microsoft.com/office/drawing/2014/main" id="{00000000-0008-0000-0200-000042000000}"/>
            </a:ext>
            <a:ext uri="{147F2762-F138-4A5C-976F-8EAC2B608ADB}">
              <a16:predDERef xmlns:a16="http://schemas.microsoft.com/office/drawing/2014/main" pred="{00000000-0008-0000-0200-00003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136070</xdr:colOff>
      <xdr:row>96</xdr:row>
      <xdr:rowOff>93890</xdr:rowOff>
    </xdr:from>
    <xdr:to>
      <xdr:col>15</xdr:col>
      <xdr:colOff>224176</xdr:colOff>
      <xdr:row>118</xdr:row>
      <xdr:rowOff>178736</xdr:rowOff>
    </xdr:to>
    <xdr:graphicFrame macro="">
      <xdr:nvGraphicFramePr>
        <xdr:cNvPr id="67" name="66 Gráfico">
          <a:extLst>
            <a:ext uri="{FF2B5EF4-FFF2-40B4-BE49-F238E27FC236}">
              <a16:creationId xmlns:a16="http://schemas.microsoft.com/office/drawing/2014/main" id="{00000000-0008-0000-0200-000043000000}"/>
            </a:ext>
            <a:ext uri="{147F2762-F138-4A5C-976F-8EAC2B608ADB}">
              <a16:predDERef xmlns:a16="http://schemas.microsoft.com/office/drawing/2014/main" pred="{00000000-0008-0000-0200-00004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71438</xdr:colOff>
      <xdr:row>42</xdr:row>
      <xdr:rowOff>15877</xdr:rowOff>
    </xdr:from>
    <xdr:to>
      <xdr:col>21</xdr:col>
      <xdr:colOff>250032</xdr:colOff>
      <xdr:row>55</xdr:row>
      <xdr:rowOff>134940</xdr:rowOff>
    </xdr:to>
    <xdr:graphicFrame macro="">
      <xdr:nvGraphicFramePr>
        <xdr:cNvPr id="2" name="20 Gráfico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193146</xdr:colOff>
      <xdr:row>78</xdr:row>
      <xdr:rowOff>145784</xdr:rowOff>
    </xdr:from>
    <xdr:to>
      <xdr:col>21</xdr:col>
      <xdr:colOff>320146</xdr:colOff>
      <xdr:row>98</xdr:row>
      <xdr:rowOff>83344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22</xdr:col>
      <xdr:colOff>11208</xdr:colOff>
      <xdr:row>3</xdr:row>
      <xdr:rowOff>81643</xdr:rowOff>
    </xdr:from>
    <xdr:to>
      <xdr:col>32</xdr:col>
      <xdr:colOff>585107</xdr:colOff>
      <xdr:row>19</xdr:row>
      <xdr:rowOff>43420</xdr:rowOff>
    </xdr:to>
    <xdr:graphicFrame macro="">
      <xdr:nvGraphicFramePr>
        <xdr:cNvPr id="25" name="24 Gráfico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22</xdr:col>
      <xdr:colOff>9805</xdr:colOff>
      <xdr:row>19</xdr:row>
      <xdr:rowOff>179295</xdr:rowOff>
    </xdr:from>
    <xdr:to>
      <xdr:col>32</xdr:col>
      <xdr:colOff>542692</xdr:colOff>
      <xdr:row>36</xdr:row>
      <xdr:rowOff>0</xdr:rowOff>
    </xdr:to>
    <xdr:graphicFrame macro="">
      <xdr:nvGraphicFramePr>
        <xdr:cNvPr id="26" name="25 Gráfico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595313</xdr:colOff>
      <xdr:row>36</xdr:row>
      <xdr:rowOff>166688</xdr:rowOff>
    </xdr:from>
    <xdr:to>
      <xdr:col>32</xdr:col>
      <xdr:colOff>509075</xdr:colOff>
      <xdr:row>44</xdr:row>
      <xdr:rowOff>1701893</xdr:rowOff>
    </xdr:to>
    <xdr:graphicFrame macro="">
      <xdr:nvGraphicFramePr>
        <xdr:cNvPr id="4" name="25 Gráfico">
          <a:extLst>
            <a:ext uri="{FF2B5EF4-FFF2-40B4-BE49-F238E27FC236}">
              <a16:creationId xmlns:a16="http://schemas.microsoft.com/office/drawing/2014/main" id="{5862C95E-9BE3-4224-BE35-63078C20CC8E}"/>
            </a:ext>
            <a:ext uri="{147F2762-F138-4A5C-976F-8EAC2B608ADB}">
              <a16:predDERef xmlns:a16="http://schemas.microsoft.com/office/drawing/2014/main" pre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21</xdr:col>
      <xdr:colOff>585108</xdr:colOff>
      <xdr:row>60</xdr:row>
      <xdr:rowOff>81643</xdr:rowOff>
    </xdr:from>
    <xdr:to>
      <xdr:col>32</xdr:col>
      <xdr:colOff>512878</xdr:colOff>
      <xdr:row>77</xdr:row>
      <xdr:rowOff>86407</xdr:rowOff>
    </xdr:to>
    <xdr:graphicFrame macro="">
      <xdr:nvGraphicFramePr>
        <xdr:cNvPr id="3" name="57 Gráfico">
          <a:extLst>
            <a:ext uri="{FF2B5EF4-FFF2-40B4-BE49-F238E27FC236}">
              <a16:creationId xmlns:a16="http://schemas.microsoft.com/office/drawing/2014/main" id="{9E869C0D-D9F4-4575-890E-8365F89C15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0.29849</cdr:x>
      <cdr:y>0.12561</cdr:y>
    </cdr:from>
    <cdr:to>
      <cdr:x>0.42719</cdr:x>
      <cdr:y>0.20933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061062" y="577573"/>
          <a:ext cx="888666" cy="3849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E" sz="1800" b="1" baseline="0">
              <a:solidFill>
                <a:srgbClr val="FF0000"/>
              </a:solidFill>
            </a:rPr>
            <a:t>100 %</a:t>
          </a:r>
          <a:endParaRPr lang="es-PE" sz="1800" b="1">
            <a:solidFill>
              <a:srgbClr val="FF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44167-FC0C-4976-97B8-6E03C45DA58A}">
  <dimension ref="B2:J10"/>
  <sheetViews>
    <sheetView workbookViewId="0">
      <selection activeCell="E11" sqref="E11"/>
    </sheetView>
  </sheetViews>
  <sheetFormatPr baseColWidth="10" defaultColWidth="11.42578125" defaultRowHeight="15" x14ac:dyDescent="0.25"/>
  <sheetData>
    <row r="2" spans="2:10" x14ac:dyDescent="0.25">
      <c r="G2" t="s">
        <v>0</v>
      </c>
      <c r="I2" t="s">
        <v>1</v>
      </c>
    </row>
    <row r="4" spans="2:10" x14ac:dyDescent="0.25">
      <c r="B4" s="7" t="s">
        <v>2</v>
      </c>
      <c r="G4">
        <f>'avance esperado'!B9</f>
        <v>42</v>
      </c>
      <c r="H4" s="52">
        <v>0.16000319999999998</v>
      </c>
      <c r="I4">
        <f>'avance realizado'!B9</f>
        <v>42</v>
      </c>
      <c r="J4" s="68">
        <f>I4/$I$10</f>
        <v>0.19626168224299065</v>
      </c>
    </row>
    <row r="5" spans="2:10" x14ac:dyDescent="0.25">
      <c r="B5" s="7" t="s">
        <v>3</v>
      </c>
      <c r="G5">
        <f>'avance esperado'!B80</f>
        <v>70</v>
      </c>
      <c r="H5" s="52">
        <v>0.45648399999999995</v>
      </c>
      <c r="I5">
        <f>'avance realizado'!B80</f>
        <v>70</v>
      </c>
      <c r="J5" s="68">
        <f t="shared" ref="J5:J9" si="0">I5/$I$10</f>
        <v>0.32710280373831774</v>
      </c>
    </row>
    <row r="6" spans="2:10" x14ac:dyDescent="0.25">
      <c r="B6" s="7" t="s">
        <v>4</v>
      </c>
      <c r="G6">
        <f>'avance esperado'!B180</f>
        <v>33</v>
      </c>
      <c r="H6" s="52">
        <v>0.12158783999999999</v>
      </c>
      <c r="I6">
        <f>'avance realizado'!B180</f>
        <v>33</v>
      </c>
      <c r="J6" s="68">
        <f t="shared" si="0"/>
        <v>0.1542056074766355</v>
      </c>
    </row>
    <row r="7" spans="2:10" x14ac:dyDescent="0.25">
      <c r="B7" t="s">
        <v>5</v>
      </c>
      <c r="G7">
        <f>'avance esperado'!B237</f>
        <v>9</v>
      </c>
      <c r="H7" s="52">
        <v>5.9265500000000006E-2</v>
      </c>
      <c r="I7">
        <f>'avance realizado'!B237</f>
        <v>9</v>
      </c>
      <c r="J7" s="68">
        <f t="shared" si="0"/>
        <v>4.2056074766355138E-2</v>
      </c>
    </row>
    <row r="8" spans="2:10" x14ac:dyDescent="0.25">
      <c r="B8" t="s">
        <v>6</v>
      </c>
      <c r="G8">
        <f>'avance esperado'!B258</f>
        <v>4</v>
      </c>
      <c r="H8" s="52">
        <v>0.13202</v>
      </c>
      <c r="I8">
        <f>'avance realizado'!B258</f>
        <v>4</v>
      </c>
      <c r="J8" s="68">
        <f t="shared" si="0"/>
        <v>1.8691588785046728E-2</v>
      </c>
    </row>
    <row r="9" spans="2:10" x14ac:dyDescent="0.25">
      <c r="B9" t="s">
        <v>7</v>
      </c>
      <c r="G9">
        <f>'avance esperado'!B266</f>
        <v>56</v>
      </c>
      <c r="H9" s="52">
        <v>7.0324800000000007E-2</v>
      </c>
      <c r="I9">
        <f>'avance realizado'!B266</f>
        <v>56</v>
      </c>
      <c r="J9" s="68">
        <f t="shared" si="0"/>
        <v>0.26168224299065418</v>
      </c>
    </row>
    <row r="10" spans="2:10" x14ac:dyDescent="0.25">
      <c r="G10">
        <f>SUM(G4:G9)</f>
        <v>214</v>
      </c>
      <c r="I10">
        <f>SUM(I4:I9)</f>
        <v>214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Y352"/>
  <sheetViews>
    <sheetView zoomScale="80" zoomScaleNormal="80" workbookViewId="0">
      <pane xSplit="4" ySplit="7" topLeftCell="E8" activePane="bottomRight" state="frozenSplit"/>
      <selection pane="topRight" activeCell="H1" sqref="H1"/>
      <selection pane="bottomLeft" activeCell="A9" sqref="A9"/>
      <selection pane="bottomRight" activeCell="E12" sqref="E12:JQ350"/>
    </sheetView>
  </sheetViews>
  <sheetFormatPr baseColWidth="10" defaultColWidth="9.140625" defaultRowHeight="15" x14ac:dyDescent="0.25"/>
  <cols>
    <col min="1" max="1" width="58.5703125" customWidth="1"/>
    <col min="2" max="2" width="4.85546875" customWidth="1"/>
    <col min="3" max="3" width="7.28515625" customWidth="1"/>
    <col min="4" max="4" width="9" customWidth="1"/>
    <col min="5" max="5" width="3.85546875" customWidth="1"/>
    <col min="6" max="6" width="6.7109375" customWidth="1"/>
    <col min="7" max="8" width="3.85546875" customWidth="1"/>
    <col min="9" max="9" width="7.140625" customWidth="1"/>
    <col min="10" max="10" width="3.85546875" customWidth="1"/>
    <col min="11" max="11" width="7.140625" customWidth="1"/>
    <col min="12" max="12" width="5.7109375" customWidth="1"/>
    <col min="13" max="41" width="3.85546875" customWidth="1"/>
    <col min="42" max="42" width="10.85546875" customWidth="1"/>
    <col min="43" max="50" width="3.85546875" customWidth="1"/>
    <col min="51" max="51" width="4.28515625" customWidth="1"/>
    <col min="52" max="63" width="3.85546875" customWidth="1"/>
    <col min="64" max="65" width="3.7109375" customWidth="1"/>
    <col min="66" max="66" width="4" customWidth="1"/>
    <col min="67" max="69" width="3.7109375" customWidth="1"/>
    <col min="70" max="70" width="6.140625" customWidth="1"/>
    <col min="71" max="100" width="3.7109375" customWidth="1"/>
    <col min="101" max="101" width="7" customWidth="1"/>
    <col min="102" max="130" width="3.7109375" customWidth="1"/>
    <col min="131" max="131" width="7.42578125" customWidth="1"/>
    <col min="132" max="161" width="3.7109375" customWidth="1"/>
    <col min="162" max="162" width="7" customWidth="1"/>
    <col min="163" max="191" width="3.7109375" customWidth="1"/>
    <col min="192" max="192" width="7.42578125" customWidth="1"/>
    <col min="193" max="222" width="3.7109375" customWidth="1"/>
    <col min="223" max="223" width="6.5703125" customWidth="1"/>
    <col min="224" max="253" width="3.7109375" customWidth="1"/>
    <col min="254" max="254" width="7.140625" customWidth="1"/>
    <col min="255" max="1055" width="3.7109375" customWidth="1"/>
  </cols>
  <sheetData>
    <row r="1" spans="1:285" ht="15" hidden="1" customHeight="1" x14ac:dyDescent="0.25">
      <c r="A1" s="6"/>
      <c r="B1" s="74" t="s">
        <v>8</v>
      </c>
      <c r="C1" s="74" t="s">
        <v>9</v>
      </c>
      <c r="D1" s="74" t="s">
        <v>10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</row>
    <row r="2" spans="1:285" ht="15" hidden="1" customHeight="1" x14ac:dyDescent="0.25">
      <c r="A2" s="6"/>
      <c r="B2" s="74"/>
      <c r="C2" s="74"/>
      <c r="D2" s="7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</row>
    <row r="3" spans="1:285" ht="4.1500000000000004" hidden="1" customHeight="1" x14ac:dyDescent="0.25">
      <c r="A3" s="6"/>
      <c r="B3" s="74"/>
      <c r="C3" s="74"/>
      <c r="D3" s="7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</row>
    <row r="4" spans="1:285" ht="17.25" customHeight="1" x14ac:dyDescent="0.25">
      <c r="A4" s="6"/>
      <c r="B4" s="74"/>
      <c r="C4" s="74"/>
      <c r="D4" s="74"/>
      <c r="E4" s="79">
        <v>46023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7">
        <v>46054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6">
        <v>46082</v>
      </c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5">
        <v>46113</v>
      </c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6">
        <v>46143</v>
      </c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5">
        <v>46174</v>
      </c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6">
        <v>46204</v>
      </c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5">
        <v>46235</v>
      </c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6">
        <v>46266</v>
      </c>
      <c r="IO4" s="76"/>
      <c r="IP4" s="76"/>
      <c r="IQ4" s="76"/>
      <c r="IR4" s="76"/>
      <c r="IS4" s="76"/>
      <c r="IT4" s="76"/>
      <c r="IU4" s="76"/>
      <c r="IV4" s="76"/>
      <c r="IW4" s="76"/>
      <c r="IX4" s="76"/>
      <c r="IY4" s="76"/>
      <c r="IZ4" s="76"/>
      <c r="JA4" s="76"/>
      <c r="JB4" s="76"/>
      <c r="JC4" s="76"/>
      <c r="JD4" s="76"/>
      <c r="JE4" s="76"/>
      <c r="JF4" s="76"/>
      <c r="JG4" s="76"/>
      <c r="JH4" s="76"/>
      <c r="JI4" s="76"/>
      <c r="JJ4" s="76"/>
      <c r="JK4" s="76"/>
      <c r="JL4" s="76"/>
      <c r="JM4" s="76"/>
      <c r="JN4" s="76"/>
      <c r="JO4" s="76"/>
      <c r="JP4" s="76"/>
      <c r="JQ4" s="76"/>
    </row>
    <row r="5" spans="1:285" ht="17.25" customHeight="1" x14ac:dyDescent="0.25">
      <c r="A5" s="6"/>
      <c r="B5" s="74"/>
      <c r="C5" s="74"/>
      <c r="D5" s="74"/>
      <c r="E5" s="33"/>
      <c r="F5" s="80" t="s">
        <v>11</v>
      </c>
      <c r="G5" s="80"/>
      <c r="H5" s="80"/>
      <c r="I5" s="80"/>
      <c r="J5" s="80"/>
      <c r="K5" s="33">
        <f>K6</f>
        <v>9.8972133653343981</v>
      </c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1"/>
      <c r="AK5" s="78" t="s">
        <v>11</v>
      </c>
      <c r="AL5" s="78"/>
      <c r="AM5" s="78"/>
      <c r="AN5" s="78"/>
      <c r="AO5" s="78"/>
      <c r="AP5" s="31">
        <f>K6+AP6</f>
        <v>19.026893365334395</v>
      </c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26"/>
      <c r="BM5" s="70" t="s">
        <v>11</v>
      </c>
      <c r="BN5" s="70"/>
      <c r="BO5" s="70"/>
      <c r="BP5" s="70"/>
      <c r="BQ5" s="70"/>
      <c r="BR5" s="26">
        <f>BR6+AP5</f>
        <v>28.156573365334395</v>
      </c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14"/>
      <c r="CR5" s="69" t="s">
        <v>11</v>
      </c>
      <c r="CS5" s="69"/>
      <c r="CT5" s="69"/>
      <c r="CU5" s="69"/>
      <c r="CV5" s="69"/>
      <c r="CW5" s="25">
        <f>CW6+BR5</f>
        <v>37.934571585987186</v>
      </c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26"/>
      <c r="DV5" s="70" t="s">
        <v>11</v>
      </c>
      <c r="DW5" s="70"/>
      <c r="DX5" s="70"/>
      <c r="DY5" s="70"/>
      <c r="DZ5" s="70"/>
      <c r="EA5" s="26">
        <f>EA6+CW5</f>
        <v>50.781971362153193</v>
      </c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14"/>
      <c r="FA5" s="69" t="s">
        <v>11</v>
      </c>
      <c r="FB5" s="69"/>
      <c r="FC5" s="69"/>
      <c r="FD5" s="69"/>
      <c r="FE5" s="69"/>
      <c r="FF5" s="25">
        <f>FF6+EA5</f>
        <v>62.833459409344208</v>
      </c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26"/>
      <c r="GE5" s="70" t="s">
        <v>11</v>
      </c>
      <c r="GF5" s="70"/>
      <c r="GG5" s="70"/>
      <c r="GH5" s="70"/>
      <c r="GI5" s="70"/>
      <c r="GJ5" s="26">
        <f>GJ6+FF5</f>
        <v>72.853074091200824</v>
      </c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14"/>
      <c r="HJ5" s="69" t="s">
        <v>11</v>
      </c>
      <c r="HK5" s="69"/>
      <c r="HL5" s="69"/>
      <c r="HM5" s="69"/>
      <c r="HN5" s="69"/>
      <c r="HO5" s="25">
        <f>HO6+GJ5</f>
        <v>85.498994091200828</v>
      </c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26"/>
      <c r="IO5" s="70" t="s">
        <v>11</v>
      </c>
      <c r="IP5" s="70"/>
      <c r="IQ5" s="70"/>
      <c r="IR5" s="70"/>
      <c r="IS5" s="70"/>
      <c r="IT5" s="26">
        <f>IT6+HO5</f>
        <v>99.96533409120083</v>
      </c>
      <c r="IU5" s="26"/>
      <c r="IV5" s="26"/>
      <c r="IW5" s="26"/>
      <c r="IX5" s="26"/>
      <c r="IY5" s="26"/>
      <c r="IZ5" s="26"/>
      <c r="JA5" s="26"/>
      <c r="JB5" s="26"/>
      <c r="JC5" s="26"/>
      <c r="JD5" s="26"/>
      <c r="JE5" s="26"/>
      <c r="JF5" s="26"/>
      <c r="JG5" s="26"/>
      <c r="JH5" s="26"/>
      <c r="JI5" s="26"/>
      <c r="JJ5" s="26"/>
      <c r="JK5" s="26"/>
      <c r="JL5" s="26"/>
      <c r="JM5" s="26"/>
      <c r="JN5" s="26"/>
      <c r="JO5" s="26"/>
      <c r="JP5" s="26"/>
      <c r="JQ5" s="26"/>
    </row>
    <row r="6" spans="1:285" ht="16.5" customHeight="1" x14ac:dyDescent="0.25">
      <c r="A6" s="6"/>
      <c r="B6" s="74"/>
      <c r="C6" s="74"/>
      <c r="D6" s="74"/>
      <c r="E6" s="33"/>
      <c r="F6" s="80" t="s">
        <v>12</v>
      </c>
      <c r="G6" s="80"/>
      <c r="H6" s="80"/>
      <c r="I6" s="80"/>
      <c r="J6" s="80"/>
      <c r="K6" s="33">
        <f>(((COUNTIFS(E12:AI78,"X"))*$C$9/$B$9*$D$9)+((COUNTIFS(E83:AI178,"X"))*$C$80/$B$80*$D$80)+((COUNTIFS(E183:AI235,"X"))*$C$180/$B$180*$D$180)+((COUNTIFS(E240:AI256,"X"))*$C$237/$B$237*$D$237)+((COUNTIFS(E261:AI264,"X"))*$C$258/$B$258*$D$258)+((COUNTIFS(E269:AI350,"X"))*$C$266/$B$266*$D$266))/100</f>
        <v>9.8972133653343981</v>
      </c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1"/>
      <c r="AK6" s="78" t="s">
        <v>12</v>
      </c>
      <c r="AL6" s="78"/>
      <c r="AM6" s="78"/>
      <c r="AN6" s="78"/>
      <c r="AO6" s="78"/>
      <c r="AP6" s="33">
        <f>(((COUNTIFS(AJ12:BK78,"X"))*$C$9/$B$9*$D$9)+((COUNTIFS(AJ83:BK178,"X"))*$C$80/$B$80*$D$80)+((COUNTIFS(AJ183:BK235,"X"))*$C$180/$B$180*$D$180)+((COUNTIFS(AJ240:BK256,"X"))*$C$237/$B$237*$D$237)+((COUNTIFS(AJ261:BK264,"X"))*$C$258/$B$258*$D$258)+((COUNTIFS(AJ269:BK350,"X"))*$C$266/$B$266*$D$266))/100</f>
        <v>9.1296799999999987</v>
      </c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26"/>
      <c r="BM6" s="70" t="s">
        <v>12</v>
      </c>
      <c r="BN6" s="70"/>
      <c r="BO6" s="70"/>
      <c r="BP6" s="70"/>
      <c r="BQ6" s="70"/>
      <c r="BR6" s="33">
        <f>(((COUNTIFS(BL12:CP78,"X"))*$C$9/$B$9*$D$9)+((COUNTIFS(BL83:CP178,"X"))*$C$80/$B$80*$D$80)+((COUNTIFS(BL183:CP235,"X"))*$C$180/$B$180*$D$180)+((COUNTIFS(BL240:CP256,"X"))*$C$237/$B$237*$D$237)+((COUNTIFS(BL261:CP264,"X"))*$C$258/$B$258*$D$258)+((COUNTIFS(BL269:CP350,"X"))*$C$266/$B$266*$D$266))/100</f>
        <v>9.1296799999999987</v>
      </c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14"/>
      <c r="CR6" s="69" t="s">
        <v>12</v>
      </c>
      <c r="CS6" s="69"/>
      <c r="CT6" s="69"/>
      <c r="CU6" s="69"/>
      <c r="CV6" s="69"/>
      <c r="CW6" s="33">
        <f>(((COUNTIFS(CQ12:DT78,"X"))*$C$9/$B$9*$D$9)+((COUNTIFS(CQ83:DT178,"X"))*$C$80/$B$80*$D$80)+((COUNTIFS(CQ183:DT235,"X"))*$C$180/$B$180*$D$180)+((COUNTIFS(CQ240:DT256,"X"))*$C$237/$B$237*$D$237)+((COUNTIFS(CQ261:DT264,"X"))*$C$258/$B$258*$D$258)+((COUNTIFS(CQ269:DT350,"X"))*$C$266/$B$266*$D$266))/100</f>
        <v>9.7779982206527869</v>
      </c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26"/>
      <c r="DV6" s="70" t="s">
        <v>12</v>
      </c>
      <c r="DW6" s="70"/>
      <c r="DX6" s="70"/>
      <c r="DY6" s="70"/>
      <c r="DZ6" s="70"/>
      <c r="EA6" s="33">
        <f>(((COUNTIFS(DU12:EY78,"X"))*$C$9/$B$9*$D$9)+((COUNTIFS(DU83:EY178,"X"))*$C$80/$B$80*$D$80)+((COUNTIFS(DU183:EY235,"X"))*$C$180/$B$180*$D$180)+((COUNTIFS(DU240:EY256,"X"))*$C$237/$B$237*$D$237)+((COUNTIFS(DU261:EY264,"X"))*$C$258/$B$258*$D$258)+((COUNTIFS(DU269:EY350,"X"))*$C$266/$B$266*$D$266))/100</f>
        <v>12.847399776166007</v>
      </c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14"/>
      <c r="FA6" s="69" t="s">
        <v>12</v>
      </c>
      <c r="FB6" s="69"/>
      <c r="FC6" s="69"/>
      <c r="FD6" s="69"/>
      <c r="FE6" s="69"/>
      <c r="FF6" s="33">
        <f>(((COUNTIFS(EZ12:GC78,"X"))*$C$9/$B$9*$D$9)+((COUNTIFS(EZ83:GC178,"X"))*$C$80/$B$80*$D$80)+((COUNTIFS(EZ183:GC235,"X"))*$C$180/$B$180*$D$180)+((COUNTIFS(EZ240:GC256,"X"))*$C$237/$B$237*$D$237)+((COUNTIFS(EZ261:GC264,"X"))*$C$258/$B$258*$D$258)+((COUNTIFS(EZ269:GC350,"X"))*$C$266/$B$266*$D$266))/100</f>
        <v>12.051488047191015</v>
      </c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26"/>
      <c r="GE6" s="70" t="s">
        <v>12</v>
      </c>
      <c r="GF6" s="70"/>
      <c r="GG6" s="70"/>
      <c r="GH6" s="70"/>
      <c r="GI6" s="70"/>
      <c r="GJ6" s="33">
        <f>(((COUNTIFS(GD12:HH78,"X"))*$C$9/$B$9*$D$9)+((COUNTIFS(GD83:HH178,"X"))*$C$80/$B$80*$D$80)+((COUNTIFS(GD183:HH235,"X"))*$C$180/$B$180*$D$180)+((COUNTIFS(GD240:HH256,"X"))*$C$237/$B$237*$D$237)+((COUNTIFS(GD261:HH264,"X"))*$C$258/$B$258*$D$258)+((COUNTIFS(GD269:HH350,"X"))*$C$266/$B$266*$D$266))/100</f>
        <v>10.019614681856615</v>
      </c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14"/>
      <c r="HJ6" s="69" t="s">
        <v>12</v>
      </c>
      <c r="HK6" s="69"/>
      <c r="HL6" s="69"/>
      <c r="HM6" s="69"/>
      <c r="HN6" s="69"/>
      <c r="HO6" s="33">
        <f>(((COUNTIFS(HI12:IM78,"X"))*$C$9/$B$9*$D$9)+((COUNTIFS(HI83:IM178,"X"))*$C$80/$B$80*$D$80)+((COUNTIFS(HI183:IM235,"X"))*$C$180/$B$180*$D$180)+((COUNTIFS(HI240:IM256,"X"))*$C$237/$B$237*$D$237)+((COUNTIFS(HI261:IM264,"X"))*$C$258/$B$258*$D$258)+((COUNTIFS(HI269:IM350,"X"))*$C$266/$B$266*$D$266))/100</f>
        <v>12.645919999999998</v>
      </c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26"/>
      <c r="IO6" s="70" t="s">
        <v>12</v>
      </c>
      <c r="IP6" s="70"/>
      <c r="IQ6" s="70"/>
      <c r="IR6" s="70"/>
      <c r="IS6" s="70"/>
      <c r="IT6" s="33">
        <f>(((COUNTIFS(IN12:JQ78,"X"))*$C$9/$B$9*$D$9)+((COUNTIFS(IN83:JQ178,"X"))*$C$80/$B$80*$D$80)+((COUNTIFS(IN183:JQ235,"X"))*$C$180/$B$180*$D$180)+((COUNTIFS(IN240:JQ256,"X"))*$C$237/$B$237*$D$237)+((COUNTIFS(IN261:JQ264,"X"))*$C$258/$B$258*$D$258)+((COUNTIFS(IN269:JQ350,"X"))*$C$266/$B$266*$D$266))/100</f>
        <v>14.466340000000001</v>
      </c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69"/>
      <c r="JS6" s="69"/>
      <c r="JT6" s="69"/>
      <c r="JU6" s="69"/>
      <c r="JV6" s="69"/>
      <c r="JW6" s="69"/>
      <c r="JX6" s="69"/>
      <c r="JY6" s="69"/>
    </row>
    <row r="7" spans="1:285" ht="17.25" customHeight="1" x14ac:dyDescent="0.25">
      <c r="A7" s="6"/>
      <c r="B7" s="74"/>
      <c r="C7" s="74"/>
      <c r="D7" s="74"/>
      <c r="E7" s="34">
        <v>1</v>
      </c>
      <c r="F7" s="34">
        <f>E7+1</f>
        <v>2</v>
      </c>
      <c r="G7" s="34">
        <f>F7+1</f>
        <v>3</v>
      </c>
      <c r="H7" s="34">
        <f t="shared" ref="H7" si="0">G7+1</f>
        <v>4</v>
      </c>
      <c r="I7" s="34">
        <f t="shared" ref="I7" si="1">H7+1</f>
        <v>5</v>
      </c>
      <c r="J7" s="34">
        <f t="shared" ref="J7" si="2">I7+1</f>
        <v>6</v>
      </c>
      <c r="K7" s="34">
        <f t="shared" ref="K7" si="3">J7+1</f>
        <v>7</v>
      </c>
      <c r="L7" s="34">
        <f t="shared" ref="L7" si="4">K7+1</f>
        <v>8</v>
      </c>
      <c r="M7" s="34">
        <f t="shared" ref="M7" si="5">L7+1</f>
        <v>9</v>
      </c>
      <c r="N7" s="34">
        <f t="shared" ref="N7" si="6">M7+1</f>
        <v>10</v>
      </c>
      <c r="O7" s="34">
        <f t="shared" ref="O7" si="7">N7+1</f>
        <v>11</v>
      </c>
      <c r="P7" s="34">
        <f t="shared" ref="P7" si="8">O7+1</f>
        <v>12</v>
      </c>
      <c r="Q7" s="34">
        <f t="shared" ref="Q7" si="9">P7+1</f>
        <v>13</v>
      </c>
      <c r="R7" s="34">
        <f t="shared" ref="R7" si="10">Q7+1</f>
        <v>14</v>
      </c>
      <c r="S7" s="34">
        <f t="shared" ref="S7" si="11">R7+1</f>
        <v>15</v>
      </c>
      <c r="T7" s="34">
        <f t="shared" ref="T7" si="12">S7+1</f>
        <v>16</v>
      </c>
      <c r="U7" s="34">
        <f t="shared" ref="U7" si="13">T7+1</f>
        <v>17</v>
      </c>
      <c r="V7" s="34">
        <f t="shared" ref="V7" si="14">U7+1</f>
        <v>18</v>
      </c>
      <c r="W7" s="34">
        <f t="shared" ref="W7" si="15">V7+1</f>
        <v>19</v>
      </c>
      <c r="X7" s="34">
        <f t="shared" ref="X7" si="16">W7+1</f>
        <v>20</v>
      </c>
      <c r="Y7" s="34">
        <f t="shared" ref="Y7" si="17">X7+1</f>
        <v>21</v>
      </c>
      <c r="Z7" s="34">
        <f t="shared" ref="Z7" si="18">Y7+1</f>
        <v>22</v>
      </c>
      <c r="AA7" s="34">
        <f t="shared" ref="AA7" si="19">Z7+1</f>
        <v>23</v>
      </c>
      <c r="AB7" s="34">
        <f t="shared" ref="AB7" si="20">AA7+1</f>
        <v>24</v>
      </c>
      <c r="AC7" s="34">
        <f t="shared" ref="AC7" si="21">AB7+1</f>
        <v>25</v>
      </c>
      <c r="AD7" s="34">
        <f t="shared" ref="AD7" si="22">AC7+1</f>
        <v>26</v>
      </c>
      <c r="AE7" s="34">
        <f t="shared" ref="AE7" si="23">AD7+1</f>
        <v>27</v>
      </c>
      <c r="AF7" s="34">
        <f t="shared" ref="AF7" si="24">AE7+1</f>
        <v>28</v>
      </c>
      <c r="AG7" s="34">
        <f t="shared" ref="AG7" si="25">AF7+1</f>
        <v>29</v>
      </c>
      <c r="AH7" s="34">
        <f t="shared" ref="AH7" si="26">AG7+1</f>
        <v>30</v>
      </c>
      <c r="AI7" s="34">
        <f t="shared" ref="AI7" si="27">AH7+1</f>
        <v>31</v>
      </c>
      <c r="AJ7" s="32">
        <v>1</v>
      </c>
      <c r="AK7" s="32">
        <f>AJ7+1</f>
        <v>2</v>
      </c>
      <c r="AL7" s="32">
        <f>AK7+1</f>
        <v>3</v>
      </c>
      <c r="AM7" s="32">
        <f t="shared" ref="AM7" si="28">AL7+1</f>
        <v>4</v>
      </c>
      <c r="AN7" s="32">
        <f t="shared" ref="AN7" si="29">AM7+1</f>
        <v>5</v>
      </c>
      <c r="AO7" s="32">
        <f t="shared" ref="AO7" si="30">AN7+1</f>
        <v>6</v>
      </c>
      <c r="AP7" s="32">
        <f t="shared" ref="AP7" si="31">AO7+1</f>
        <v>7</v>
      </c>
      <c r="AQ7" s="32">
        <f t="shared" ref="AQ7" si="32">AP7+1</f>
        <v>8</v>
      </c>
      <c r="AR7" s="32">
        <f t="shared" ref="AR7" si="33">AQ7+1</f>
        <v>9</v>
      </c>
      <c r="AS7" s="32">
        <f t="shared" ref="AS7" si="34">AR7+1</f>
        <v>10</v>
      </c>
      <c r="AT7" s="32">
        <f t="shared" ref="AT7" si="35">AS7+1</f>
        <v>11</v>
      </c>
      <c r="AU7" s="32">
        <f t="shared" ref="AU7" si="36">AT7+1</f>
        <v>12</v>
      </c>
      <c r="AV7" s="32">
        <f t="shared" ref="AV7" si="37">AU7+1</f>
        <v>13</v>
      </c>
      <c r="AW7" s="32">
        <f t="shared" ref="AW7" si="38">AV7+1</f>
        <v>14</v>
      </c>
      <c r="AX7" s="32">
        <f t="shared" ref="AX7" si="39">AW7+1</f>
        <v>15</v>
      </c>
      <c r="AY7" s="32">
        <f t="shared" ref="AY7" si="40">AX7+1</f>
        <v>16</v>
      </c>
      <c r="AZ7" s="32">
        <f t="shared" ref="AZ7" si="41">AY7+1</f>
        <v>17</v>
      </c>
      <c r="BA7" s="32">
        <f t="shared" ref="BA7" si="42">AZ7+1</f>
        <v>18</v>
      </c>
      <c r="BB7" s="32">
        <f t="shared" ref="BB7" si="43">BA7+1</f>
        <v>19</v>
      </c>
      <c r="BC7" s="32">
        <f t="shared" ref="BC7" si="44">BB7+1</f>
        <v>20</v>
      </c>
      <c r="BD7" s="32">
        <f t="shared" ref="BD7" si="45">BC7+1</f>
        <v>21</v>
      </c>
      <c r="BE7" s="32">
        <f t="shared" ref="BE7" si="46">BD7+1</f>
        <v>22</v>
      </c>
      <c r="BF7" s="32">
        <f t="shared" ref="BF7" si="47">BE7+1</f>
        <v>23</v>
      </c>
      <c r="BG7" s="32">
        <f t="shared" ref="BG7" si="48">BF7+1</f>
        <v>24</v>
      </c>
      <c r="BH7" s="32">
        <f t="shared" ref="BH7" si="49">BG7+1</f>
        <v>25</v>
      </c>
      <c r="BI7" s="32">
        <f t="shared" ref="BI7" si="50">BH7+1</f>
        <v>26</v>
      </c>
      <c r="BJ7" s="32">
        <f t="shared" ref="BJ7" si="51">BI7+1</f>
        <v>27</v>
      </c>
      <c r="BK7" s="32">
        <f t="shared" ref="BK7" si="52">BJ7+1</f>
        <v>28</v>
      </c>
      <c r="BL7" s="1">
        <v>1</v>
      </c>
      <c r="BM7" s="1">
        <f>BL7+1</f>
        <v>2</v>
      </c>
      <c r="BN7" s="1">
        <f>BM7+1</f>
        <v>3</v>
      </c>
      <c r="BO7" s="1">
        <f t="shared" ref="BO7" si="53">BN7+1</f>
        <v>4</v>
      </c>
      <c r="BP7" s="1">
        <f t="shared" ref="BP7" si="54">BO7+1</f>
        <v>5</v>
      </c>
      <c r="BQ7" s="1">
        <f t="shared" ref="BQ7" si="55">BP7+1</f>
        <v>6</v>
      </c>
      <c r="BR7" s="1">
        <f t="shared" ref="BR7" si="56">BQ7+1</f>
        <v>7</v>
      </c>
      <c r="BS7" s="1">
        <f t="shared" ref="BS7" si="57">BR7+1</f>
        <v>8</v>
      </c>
      <c r="BT7" s="1">
        <f t="shared" ref="BT7" si="58">BS7+1</f>
        <v>9</v>
      </c>
      <c r="BU7" s="1">
        <f t="shared" ref="BU7" si="59">BT7+1</f>
        <v>10</v>
      </c>
      <c r="BV7" s="1">
        <f t="shared" ref="BV7" si="60">BU7+1</f>
        <v>11</v>
      </c>
      <c r="BW7" s="1">
        <f t="shared" ref="BW7" si="61">BV7+1</f>
        <v>12</v>
      </c>
      <c r="BX7" s="1">
        <f t="shared" ref="BX7" si="62">BW7+1</f>
        <v>13</v>
      </c>
      <c r="BY7" s="1">
        <f t="shared" ref="BY7" si="63">BX7+1</f>
        <v>14</v>
      </c>
      <c r="BZ7" s="1">
        <f t="shared" ref="BZ7" si="64">BY7+1</f>
        <v>15</v>
      </c>
      <c r="CA7" s="1">
        <f t="shared" ref="CA7" si="65">BZ7+1</f>
        <v>16</v>
      </c>
      <c r="CB7" s="1">
        <f t="shared" ref="CB7" si="66">CA7+1</f>
        <v>17</v>
      </c>
      <c r="CC7" s="1">
        <f t="shared" ref="CC7" si="67">CB7+1</f>
        <v>18</v>
      </c>
      <c r="CD7" s="1">
        <f t="shared" ref="CD7" si="68">CC7+1</f>
        <v>19</v>
      </c>
      <c r="CE7" s="1">
        <f t="shared" ref="CE7" si="69">CD7+1</f>
        <v>20</v>
      </c>
      <c r="CF7" s="1">
        <f t="shared" ref="CF7" si="70">CE7+1</f>
        <v>21</v>
      </c>
      <c r="CG7" s="1">
        <f t="shared" ref="CG7" si="71">CF7+1</f>
        <v>22</v>
      </c>
      <c r="CH7" s="1">
        <f t="shared" ref="CH7" si="72">CG7+1</f>
        <v>23</v>
      </c>
      <c r="CI7" s="1">
        <f t="shared" ref="CI7" si="73">CH7+1</f>
        <v>24</v>
      </c>
      <c r="CJ7" s="1">
        <f t="shared" ref="CJ7" si="74">CI7+1</f>
        <v>25</v>
      </c>
      <c r="CK7" s="1">
        <f t="shared" ref="CK7" si="75">CJ7+1</f>
        <v>26</v>
      </c>
      <c r="CL7" s="1">
        <f t="shared" ref="CL7" si="76">CK7+1</f>
        <v>27</v>
      </c>
      <c r="CM7" s="1">
        <f t="shared" ref="CM7" si="77">CL7+1</f>
        <v>28</v>
      </c>
      <c r="CN7" s="1">
        <f t="shared" ref="CN7" si="78">CM7+1</f>
        <v>29</v>
      </c>
      <c r="CO7" s="1">
        <f t="shared" ref="CO7" si="79">CN7+1</f>
        <v>30</v>
      </c>
      <c r="CP7" s="1">
        <f t="shared" ref="CP7" si="80">CO7+1</f>
        <v>31</v>
      </c>
      <c r="CQ7" s="2">
        <v>1</v>
      </c>
      <c r="CR7" s="2">
        <f>CQ7+1</f>
        <v>2</v>
      </c>
      <c r="CS7" s="2">
        <f>CR7+1</f>
        <v>3</v>
      </c>
      <c r="CT7" s="2">
        <f t="shared" ref="CT7" si="81">CS7+1</f>
        <v>4</v>
      </c>
      <c r="CU7" s="2">
        <f t="shared" ref="CU7" si="82">CT7+1</f>
        <v>5</v>
      </c>
      <c r="CV7" s="2">
        <f t="shared" ref="CV7" si="83">CU7+1</f>
        <v>6</v>
      </c>
      <c r="CW7" s="2">
        <f t="shared" ref="CW7" si="84">CV7+1</f>
        <v>7</v>
      </c>
      <c r="CX7" s="2">
        <f t="shared" ref="CX7" si="85">CW7+1</f>
        <v>8</v>
      </c>
      <c r="CY7" s="2">
        <f t="shared" ref="CY7" si="86">CX7+1</f>
        <v>9</v>
      </c>
      <c r="CZ7" s="2">
        <f t="shared" ref="CZ7" si="87">CY7+1</f>
        <v>10</v>
      </c>
      <c r="DA7" s="2">
        <f t="shared" ref="DA7" si="88">CZ7+1</f>
        <v>11</v>
      </c>
      <c r="DB7" s="2">
        <f t="shared" ref="DB7" si="89">DA7+1</f>
        <v>12</v>
      </c>
      <c r="DC7" s="2">
        <f t="shared" ref="DC7" si="90">DB7+1</f>
        <v>13</v>
      </c>
      <c r="DD7" s="2">
        <f t="shared" ref="DD7" si="91">DC7+1</f>
        <v>14</v>
      </c>
      <c r="DE7" s="2">
        <f t="shared" ref="DE7" si="92">DD7+1</f>
        <v>15</v>
      </c>
      <c r="DF7" s="2">
        <f t="shared" ref="DF7" si="93">DE7+1</f>
        <v>16</v>
      </c>
      <c r="DG7" s="2">
        <f t="shared" ref="DG7" si="94">DF7+1</f>
        <v>17</v>
      </c>
      <c r="DH7" s="2">
        <f t="shared" ref="DH7" si="95">DG7+1</f>
        <v>18</v>
      </c>
      <c r="DI7" s="2">
        <f t="shared" ref="DI7" si="96">DH7+1</f>
        <v>19</v>
      </c>
      <c r="DJ7" s="2">
        <f t="shared" ref="DJ7" si="97">DI7+1</f>
        <v>20</v>
      </c>
      <c r="DK7" s="2">
        <f t="shared" ref="DK7" si="98">DJ7+1</f>
        <v>21</v>
      </c>
      <c r="DL7" s="2">
        <f t="shared" ref="DL7" si="99">DK7+1</f>
        <v>22</v>
      </c>
      <c r="DM7" s="2">
        <f t="shared" ref="DM7" si="100">DL7+1</f>
        <v>23</v>
      </c>
      <c r="DN7" s="2">
        <f t="shared" ref="DN7" si="101">DM7+1</f>
        <v>24</v>
      </c>
      <c r="DO7" s="2">
        <f t="shared" ref="DO7" si="102">DN7+1</f>
        <v>25</v>
      </c>
      <c r="DP7" s="2">
        <f t="shared" ref="DP7" si="103">DO7+1</f>
        <v>26</v>
      </c>
      <c r="DQ7" s="2">
        <f t="shared" ref="DQ7" si="104">DP7+1</f>
        <v>27</v>
      </c>
      <c r="DR7" s="2">
        <f t="shared" ref="DR7" si="105">DQ7+1</f>
        <v>28</v>
      </c>
      <c r="DS7" s="2">
        <f t="shared" ref="DS7" si="106">DR7+1</f>
        <v>29</v>
      </c>
      <c r="DT7" s="2">
        <f t="shared" ref="DT7" si="107">DS7+1</f>
        <v>30</v>
      </c>
      <c r="DU7" s="1">
        <v>1</v>
      </c>
      <c r="DV7" s="1">
        <f>DU7+1</f>
        <v>2</v>
      </c>
      <c r="DW7" s="1">
        <f>DV7+1</f>
        <v>3</v>
      </c>
      <c r="DX7" s="1">
        <f t="shared" ref="DX7" si="108">DW7+1</f>
        <v>4</v>
      </c>
      <c r="DY7" s="1">
        <f t="shared" ref="DY7" si="109">DX7+1</f>
        <v>5</v>
      </c>
      <c r="DZ7" s="1">
        <f t="shared" ref="DZ7" si="110">DY7+1</f>
        <v>6</v>
      </c>
      <c r="EA7" s="1">
        <f t="shared" ref="EA7" si="111">DZ7+1</f>
        <v>7</v>
      </c>
      <c r="EB7" s="1">
        <f t="shared" ref="EB7" si="112">EA7+1</f>
        <v>8</v>
      </c>
      <c r="EC7" s="1">
        <f t="shared" ref="EC7" si="113">EB7+1</f>
        <v>9</v>
      </c>
      <c r="ED7" s="1">
        <f t="shared" ref="ED7" si="114">EC7+1</f>
        <v>10</v>
      </c>
      <c r="EE7" s="1">
        <f t="shared" ref="EE7" si="115">ED7+1</f>
        <v>11</v>
      </c>
      <c r="EF7" s="1">
        <f t="shared" ref="EF7" si="116">EE7+1</f>
        <v>12</v>
      </c>
      <c r="EG7" s="1">
        <f t="shared" ref="EG7" si="117">EF7+1</f>
        <v>13</v>
      </c>
      <c r="EH7" s="1">
        <f t="shared" ref="EH7" si="118">EG7+1</f>
        <v>14</v>
      </c>
      <c r="EI7" s="1">
        <f t="shared" ref="EI7" si="119">EH7+1</f>
        <v>15</v>
      </c>
      <c r="EJ7" s="1">
        <f t="shared" ref="EJ7" si="120">EI7+1</f>
        <v>16</v>
      </c>
      <c r="EK7" s="1">
        <f t="shared" ref="EK7" si="121">EJ7+1</f>
        <v>17</v>
      </c>
      <c r="EL7" s="1">
        <f t="shared" ref="EL7" si="122">EK7+1</f>
        <v>18</v>
      </c>
      <c r="EM7" s="1">
        <f t="shared" ref="EM7" si="123">EL7+1</f>
        <v>19</v>
      </c>
      <c r="EN7" s="1">
        <f t="shared" ref="EN7" si="124">EM7+1</f>
        <v>20</v>
      </c>
      <c r="EO7" s="1">
        <f t="shared" ref="EO7" si="125">EN7+1</f>
        <v>21</v>
      </c>
      <c r="EP7" s="1">
        <f t="shared" ref="EP7" si="126">EO7+1</f>
        <v>22</v>
      </c>
      <c r="EQ7" s="1">
        <f t="shared" ref="EQ7" si="127">EP7+1</f>
        <v>23</v>
      </c>
      <c r="ER7" s="1">
        <f t="shared" ref="ER7" si="128">EQ7+1</f>
        <v>24</v>
      </c>
      <c r="ES7" s="1">
        <f t="shared" ref="ES7" si="129">ER7+1</f>
        <v>25</v>
      </c>
      <c r="ET7" s="1">
        <f t="shared" ref="ET7" si="130">ES7+1</f>
        <v>26</v>
      </c>
      <c r="EU7" s="1">
        <f t="shared" ref="EU7" si="131">ET7+1</f>
        <v>27</v>
      </c>
      <c r="EV7" s="1">
        <f t="shared" ref="EV7" si="132">EU7+1</f>
        <v>28</v>
      </c>
      <c r="EW7" s="1">
        <f t="shared" ref="EW7" si="133">EV7+1</f>
        <v>29</v>
      </c>
      <c r="EX7" s="1">
        <f t="shared" ref="EX7" si="134">EW7+1</f>
        <v>30</v>
      </c>
      <c r="EY7" s="1">
        <f t="shared" ref="EY7" si="135">EX7+1</f>
        <v>31</v>
      </c>
      <c r="EZ7" s="2">
        <v>1</v>
      </c>
      <c r="FA7" s="2">
        <f>EZ7+1</f>
        <v>2</v>
      </c>
      <c r="FB7" s="2">
        <f>FA7+1</f>
        <v>3</v>
      </c>
      <c r="FC7" s="2">
        <f t="shared" ref="FC7:GC7" si="136">FB7+1</f>
        <v>4</v>
      </c>
      <c r="FD7" s="2">
        <f t="shared" si="136"/>
        <v>5</v>
      </c>
      <c r="FE7" s="2">
        <f t="shared" si="136"/>
        <v>6</v>
      </c>
      <c r="FF7" s="2">
        <f t="shared" si="136"/>
        <v>7</v>
      </c>
      <c r="FG7" s="2">
        <f t="shared" si="136"/>
        <v>8</v>
      </c>
      <c r="FH7" s="2">
        <f t="shared" si="136"/>
        <v>9</v>
      </c>
      <c r="FI7" s="2">
        <f t="shared" si="136"/>
        <v>10</v>
      </c>
      <c r="FJ7" s="2">
        <f t="shared" si="136"/>
        <v>11</v>
      </c>
      <c r="FK7" s="2">
        <f t="shared" si="136"/>
        <v>12</v>
      </c>
      <c r="FL7" s="2">
        <f t="shared" si="136"/>
        <v>13</v>
      </c>
      <c r="FM7" s="2">
        <f t="shared" si="136"/>
        <v>14</v>
      </c>
      <c r="FN7" s="2">
        <f t="shared" si="136"/>
        <v>15</v>
      </c>
      <c r="FO7" s="2">
        <f t="shared" si="136"/>
        <v>16</v>
      </c>
      <c r="FP7" s="2">
        <f t="shared" si="136"/>
        <v>17</v>
      </c>
      <c r="FQ7" s="2">
        <f t="shared" si="136"/>
        <v>18</v>
      </c>
      <c r="FR7" s="2">
        <f t="shared" si="136"/>
        <v>19</v>
      </c>
      <c r="FS7" s="2">
        <f t="shared" si="136"/>
        <v>20</v>
      </c>
      <c r="FT7" s="2">
        <f t="shared" si="136"/>
        <v>21</v>
      </c>
      <c r="FU7" s="2">
        <f t="shared" si="136"/>
        <v>22</v>
      </c>
      <c r="FV7" s="2">
        <f t="shared" si="136"/>
        <v>23</v>
      </c>
      <c r="FW7" s="2">
        <f t="shared" si="136"/>
        <v>24</v>
      </c>
      <c r="FX7" s="2">
        <f t="shared" si="136"/>
        <v>25</v>
      </c>
      <c r="FY7" s="2">
        <f t="shared" si="136"/>
        <v>26</v>
      </c>
      <c r="FZ7" s="2">
        <f t="shared" si="136"/>
        <v>27</v>
      </c>
      <c r="GA7" s="2">
        <f t="shared" si="136"/>
        <v>28</v>
      </c>
      <c r="GB7" s="2">
        <f t="shared" si="136"/>
        <v>29</v>
      </c>
      <c r="GC7" s="2">
        <f t="shared" si="136"/>
        <v>30</v>
      </c>
      <c r="GD7" s="1">
        <v>1</v>
      </c>
      <c r="GE7" s="1">
        <f>GD7+1</f>
        <v>2</v>
      </c>
      <c r="GF7" s="1">
        <f>GE7+1</f>
        <v>3</v>
      </c>
      <c r="GG7" s="1">
        <f t="shared" ref="GG7:HH7" si="137">GF7+1</f>
        <v>4</v>
      </c>
      <c r="GH7" s="1">
        <f t="shared" si="137"/>
        <v>5</v>
      </c>
      <c r="GI7" s="1">
        <f t="shared" si="137"/>
        <v>6</v>
      </c>
      <c r="GJ7" s="1">
        <f t="shared" si="137"/>
        <v>7</v>
      </c>
      <c r="GK7" s="1">
        <f t="shared" si="137"/>
        <v>8</v>
      </c>
      <c r="GL7" s="1">
        <f t="shared" si="137"/>
        <v>9</v>
      </c>
      <c r="GM7" s="1">
        <f t="shared" si="137"/>
        <v>10</v>
      </c>
      <c r="GN7" s="1">
        <f t="shared" si="137"/>
        <v>11</v>
      </c>
      <c r="GO7" s="1">
        <f t="shared" si="137"/>
        <v>12</v>
      </c>
      <c r="GP7" s="1">
        <f t="shared" si="137"/>
        <v>13</v>
      </c>
      <c r="GQ7" s="1">
        <f t="shared" si="137"/>
        <v>14</v>
      </c>
      <c r="GR7" s="1">
        <f t="shared" si="137"/>
        <v>15</v>
      </c>
      <c r="GS7" s="1">
        <f t="shared" si="137"/>
        <v>16</v>
      </c>
      <c r="GT7" s="1">
        <f t="shared" si="137"/>
        <v>17</v>
      </c>
      <c r="GU7" s="1">
        <f t="shared" si="137"/>
        <v>18</v>
      </c>
      <c r="GV7" s="1">
        <f t="shared" si="137"/>
        <v>19</v>
      </c>
      <c r="GW7" s="1">
        <f t="shared" si="137"/>
        <v>20</v>
      </c>
      <c r="GX7" s="1">
        <f t="shared" si="137"/>
        <v>21</v>
      </c>
      <c r="GY7" s="1">
        <f t="shared" si="137"/>
        <v>22</v>
      </c>
      <c r="GZ7" s="1">
        <f t="shared" si="137"/>
        <v>23</v>
      </c>
      <c r="HA7" s="1">
        <f t="shared" si="137"/>
        <v>24</v>
      </c>
      <c r="HB7" s="1">
        <f t="shared" si="137"/>
        <v>25</v>
      </c>
      <c r="HC7" s="1">
        <f t="shared" si="137"/>
        <v>26</v>
      </c>
      <c r="HD7" s="1">
        <f t="shared" si="137"/>
        <v>27</v>
      </c>
      <c r="HE7" s="1">
        <f t="shared" si="137"/>
        <v>28</v>
      </c>
      <c r="HF7" s="1">
        <f t="shared" si="137"/>
        <v>29</v>
      </c>
      <c r="HG7" s="1">
        <f t="shared" si="137"/>
        <v>30</v>
      </c>
      <c r="HH7" s="1">
        <f t="shared" si="137"/>
        <v>31</v>
      </c>
      <c r="HI7" s="2">
        <v>1</v>
      </c>
      <c r="HJ7" s="2">
        <f>HI7+1</f>
        <v>2</v>
      </c>
      <c r="HK7" s="2">
        <f>HJ7+1</f>
        <v>3</v>
      </c>
      <c r="HL7" s="2">
        <f t="shared" ref="HL7:HV7" si="138">HK7+1</f>
        <v>4</v>
      </c>
      <c r="HM7" s="2">
        <f t="shared" si="138"/>
        <v>5</v>
      </c>
      <c r="HN7" s="2">
        <f t="shared" si="138"/>
        <v>6</v>
      </c>
      <c r="HO7" s="2">
        <f t="shared" si="138"/>
        <v>7</v>
      </c>
      <c r="HP7" s="2">
        <f t="shared" si="138"/>
        <v>8</v>
      </c>
      <c r="HQ7" s="2">
        <f t="shared" si="138"/>
        <v>9</v>
      </c>
      <c r="HR7" s="2">
        <f t="shared" si="138"/>
        <v>10</v>
      </c>
      <c r="HS7" s="2">
        <f t="shared" si="138"/>
        <v>11</v>
      </c>
      <c r="HT7" s="2">
        <f t="shared" si="138"/>
        <v>12</v>
      </c>
      <c r="HU7" s="2">
        <f t="shared" si="138"/>
        <v>13</v>
      </c>
      <c r="HV7" s="2">
        <f t="shared" si="138"/>
        <v>14</v>
      </c>
      <c r="HW7" s="2">
        <f t="shared" ref="HW7" si="139">HV7+1</f>
        <v>15</v>
      </c>
      <c r="HX7" s="2">
        <f t="shared" ref="HX7" si="140">HW7+1</f>
        <v>16</v>
      </c>
      <c r="HY7" s="2">
        <f t="shared" ref="HY7" si="141">HX7+1</f>
        <v>17</v>
      </c>
      <c r="HZ7" s="2">
        <f t="shared" ref="HZ7" si="142">HY7+1</f>
        <v>18</v>
      </c>
      <c r="IA7" s="2">
        <f t="shared" ref="IA7" si="143">HZ7+1</f>
        <v>19</v>
      </c>
      <c r="IB7" s="2">
        <f t="shared" ref="IB7" si="144">IA7+1</f>
        <v>20</v>
      </c>
      <c r="IC7" s="2">
        <f t="shared" ref="IC7" si="145">IB7+1</f>
        <v>21</v>
      </c>
      <c r="ID7" s="2">
        <f t="shared" ref="ID7" si="146">IC7+1</f>
        <v>22</v>
      </c>
      <c r="IE7" s="2">
        <f t="shared" ref="IE7" si="147">ID7+1</f>
        <v>23</v>
      </c>
      <c r="IF7" s="2">
        <f t="shared" ref="IF7" si="148">IE7+1</f>
        <v>24</v>
      </c>
      <c r="IG7" s="2">
        <f t="shared" ref="IG7" si="149">IF7+1</f>
        <v>25</v>
      </c>
      <c r="IH7" s="2">
        <f t="shared" ref="IH7" si="150">IG7+1</f>
        <v>26</v>
      </c>
      <c r="II7" s="2">
        <f t="shared" ref="II7" si="151">IH7+1</f>
        <v>27</v>
      </c>
      <c r="IJ7" s="2">
        <f t="shared" ref="IJ7" si="152">II7+1</f>
        <v>28</v>
      </c>
      <c r="IK7" s="2">
        <f t="shared" ref="IK7" si="153">IJ7+1</f>
        <v>29</v>
      </c>
      <c r="IL7" s="2">
        <f t="shared" ref="IL7" si="154">IK7+1</f>
        <v>30</v>
      </c>
      <c r="IM7" s="2">
        <f t="shared" ref="IM7" si="155">IL7+1</f>
        <v>31</v>
      </c>
      <c r="IN7" s="1">
        <v>1</v>
      </c>
      <c r="IO7" s="1">
        <f>IN7+1</f>
        <v>2</v>
      </c>
      <c r="IP7" s="1">
        <f>IO7+1</f>
        <v>3</v>
      </c>
      <c r="IQ7" s="1">
        <f t="shared" ref="IQ7:JD7" si="156">IP7+1</f>
        <v>4</v>
      </c>
      <c r="IR7" s="1">
        <f t="shared" si="156"/>
        <v>5</v>
      </c>
      <c r="IS7" s="1">
        <f t="shared" si="156"/>
        <v>6</v>
      </c>
      <c r="IT7" s="1">
        <f t="shared" si="156"/>
        <v>7</v>
      </c>
      <c r="IU7" s="1">
        <f t="shared" si="156"/>
        <v>8</v>
      </c>
      <c r="IV7" s="1">
        <f t="shared" si="156"/>
        <v>9</v>
      </c>
      <c r="IW7" s="1">
        <f t="shared" si="156"/>
        <v>10</v>
      </c>
      <c r="IX7" s="1">
        <f t="shared" si="156"/>
        <v>11</v>
      </c>
      <c r="IY7" s="1">
        <f t="shared" si="156"/>
        <v>12</v>
      </c>
      <c r="IZ7" s="1">
        <f t="shared" si="156"/>
        <v>13</v>
      </c>
      <c r="JA7" s="1">
        <f t="shared" si="156"/>
        <v>14</v>
      </c>
      <c r="JB7" s="1">
        <f t="shared" si="156"/>
        <v>15</v>
      </c>
      <c r="JC7" s="1">
        <f t="shared" si="156"/>
        <v>16</v>
      </c>
      <c r="JD7" s="1">
        <f t="shared" si="156"/>
        <v>17</v>
      </c>
      <c r="JE7" s="1">
        <f t="shared" ref="JE7" si="157">JD7+1</f>
        <v>18</v>
      </c>
      <c r="JF7" s="1">
        <f t="shared" ref="JF7" si="158">JE7+1</f>
        <v>19</v>
      </c>
      <c r="JG7" s="1">
        <f t="shared" ref="JG7" si="159">JF7+1</f>
        <v>20</v>
      </c>
      <c r="JH7" s="1">
        <f t="shared" ref="JH7" si="160">JG7+1</f>
        <v>21</v>
      </c>
      <c r="JI7" s="1">
        <f t="shared" ref="JI7" si="161">JH7+1</f>
        <v>22</v>
      </c>
      <c r="JJ7" s="1">
        <f t="shared" ref="JJ7" si="162">JI7+1</f>
        <v>23</v>
      </c>
      <c r="JK7" s="1">
        <f t="shared" ref="JK7" si="163">JJ7+1</f>
        <v>24</v>
      </c>
      <c r="JL7" s="1">
        <f t="shared" ref="JL7" si="164">JK7+1</f>
        <v>25</v>
      </c>
      <c r="JM7" s="1">
        <f t="shared" ref="JM7" si="165">JL7+1</f>
        <v>26</v>
      </c>
      <c r="JN7" s="1">
        <f t="shared" ref="JN7" si="166">JM7+1</f>
        <v>27</v>
      </c>
      <c r="JO7" s="1">
        <f t="shared" ref="JO7" si="167">JN7+1</f>
        <v>28</v>
      </c>
      <c r="JP7" s="1">
        <f t="shared" ref="JP7" si="168">JO7+1</f>
        <v>29</v>
      </c>
      <c r="JQ7" s="1">
        <f t="shared" ref="JQ7" si="169">JP7+1</f>
        <v>30</v>
      </c>
    </row>
    <row r="8" spans="1:285" ht="17.25" customHeight="1" x14ac:dyDescent="0.25">
      <c r="A8" s="6"/>
      <c r="B8" s="24"/>
      <c r="C8" s="24"/>
      <c r="D8" s="2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</row>
    <row r="9" spans="1:285" x14ac:dyDescent="0.25">
      <c r="A9" s="7" t="s">
        <v>2</v>
      </c>
      <c r="B9" s="7">
        <f>SUM(B11+B15+B20+B25+B30+B35+B40+B45+B50+B55+B60+B65+B70+B75)</f>
        <v>42</v>
      </c>
      <c r="C9" s="37">
        <f>AVERAGE(C11,C15,C20,C25,C30,C35,C40,C45,C50,C55,C60,C65,C70,C75)</f>
        <v>99.99</v>
      </c>
      <c r="D9" s="23">
        <f>((COUNTIFS(E12:JQ78,"X"))*C9/B9*Calculos!H4)</f>
        <v>15.998719967999998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</row>
    <row r="10" spans="1:285" ht="5.45" customHeight="1" x14ac:dyDescent="0.25">
      <c r="A10" s="6"/>
      <c r="B10" s="6"/>
      <c r="C10" s="6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</row>
    <row r="11" spans="1:285" s="3" customFormat="1" x14ac:dyDescent="0.25">
      <c r="A11" s="8" t="s">
        <v>13</v>
      </c>
      <c r="B11" s="15">
        <f>SUM(B12:B14)</f>
        <v>3</v>
      </c>
      <c r="C11" s="41">
        <f>(COUNTIFS(E12:JQ14,"x"))*33.33</f>
        <v>99.99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</row>
    <row r="12" spans="1:285" s="4" customFormat="1" x14ac:dyDescent="0.25">
      <c r="A12" s="9" t="s">
        <v>14</v>
      </c>
      <c r="B12" s="9">
        <f>COUNTIFS(E12:JQ12,"x")</f>
        <v>1</v>
      </c>
      <c r="C12" s="10"/>
      <c r="D12" s="21"/>
      <c r="E12" s="21" t="s">
        <v>15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</row>
    <row r="13" spans="1:285" s="4" customFormat="1" x14ac:dyDescent="0.25">
      <c r="A13" s="9" t="s">
        <v>16</v>
      </c>
      <c r="B13" s="9">
        <f>COUNTIFS(E13:JQ13,"x")</f>
        <v>1</v>
      </c>
      <c r="C13" s="10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EZ13" s="4" t="s">
        <v>17</v>
      </c>
    </row>
    <row r="14" spans="1:285" s="4" customFormat="1" x14ac:dyDescent="0.25">
      <c r="A14" s="9" t="s">
        <v>18</v>
      </c>
      <c r="B14" s="9">
        <f>COUNTIFS(E14:JQ14,"x")</f>
        <v>1</v>
      </c>
      <c r="C14" s="1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EZ14" s="4" t="s">
        <v>17</v>
      </c>
    </row>
    <row r="15" spans="1:285" s="5" customFormat="1" x14ac:dyDescent="0.25">
      <c r="A15" s="6" t="s">
        <v>19</v>
      </c>
      <c r="B15" s="15">
        <f>SUM(B16:B18)</f>
        <v>3</v>
      </c>
      <c r="C15" s="41">
        <f>(COUNTIFS(E16:JQ18,"x"))*33.33</f>
        <v>99.99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</row>
    <row r="16" spans="1:285" s="5" customFormat="1" x14ac:dyDescent="0.25">
      <c r="A16" s="11" t="s">
        <v>14</v>
      </c>
      <c r="B16" s="11">
        <f>COUNTIFS(E16:JQ16,"x")</f>
        <v>1</v>
      </c>
      <c r="C16" s="12"/>
      <c r="D16" s="22"/>
      <c r="E16" s="22" t="s">
        <v>17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</row>
    <row r="17" spans="1:277" s="5" customFormat="1" x14ac:dyDescent="0.25">
      <c r="A17" s="11" t="s">
        <v>16</v>
      </c>
      <c r="B17" s="11">
        <f>COUNTIFS(E17:JQ17,"x")</f>
        <v>1</v>
      </c>
      <c r="C17" s="1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EZ17" s="5" t="s">
        <v>17</v>
      </c>
    </row>
    <row r="18" spans="1:277" x14ac:dyDescent="0.25">
      <c r="A18" s="11" t="s">
        <v>18</v>
      </c>
      <c r="B18" s="11">
        <f>COUNTIFS(E18:JQ18,"x")</f>
        <v>1</v>
      </c>
      <c r="C18" s="1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 t="s">
        <v>17</v>
      </c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</row>
    <row r="19" spans="1:277" s="5" customFormat="1" x14ac:dyDescent="0.25">
      <c r="A19" s="11"/>
      <c r="B19" s="11"/>
      <c r="C19" s="1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</row>
    <row r="20" spans="1:277" s="4" customFormat="1" x14ac:dyDescent="0.25">
      <c r="A20" s="8" t="s">
        <v>20</v>
      </c>
      <c r="B20" s="15">
        <f>SUM(B21:B23)</f>
        <v>3</v>
      </c>
      <c r="C20" s="41">
        <f>(COUNTIFS(E21:JQ23,"x"))*33.33</f>
        <v>99.99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</row>
    <row r="21" spans="1:277" s="4" customFormat="1" x14ac:dyDescent="0.25">
      <c r="A21" s="9" t="s">
        <v>14</v>
      </c>
      <c r="B21" s="9">
        <f>COUNTIFS(E21:JQ21,"x")</f>
        <v>1</v>
      </c>
      <c r="C21" s="10"/>
      <c r="D21" s="21"/>
      <c r="E21" s="21" t="s">
        <v>17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</row>
    <row r="22" spans="1:277" s="4" customFormat="1" x14ac:dyDescent="0.25">
      <c r="A22" s="9" t="s">
        <v>16</v>
      </c>
      <c r="B22" s="9">
        <f>COUNTIFS(E22:JQ22,"x")</f>
        <v>1</v>
      </c>
      <c r="C22" s="10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EZ22" s="4" t="s">
        <v>17</v>
      </c>
    </row>
    <row r="23" spans="1:277" s="4" customFormat="1" x14ac:dyDescent="0.25">
      <c r="A23" s="9" t="s">
        <v>18</v>
      </c>
      <c r="B23" s="9">
        <f>COUNTIFS(E23:JQ23,"x")</f>
        <v>1</v>
      </c>
      <c r="C23" s="1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EZ23" s="4" t="s">
        <v>17</v>
      </c>
    </row>
    <row r="24" spans="1:277" x14ac:dyDescent="0.25">
      <c r="A24" s="6"/>
      <c r="B24" s="6"/>
      <c r="C24" s="6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</row>
    <row r="25" spans="1:277" x14ac:dyDescent="0.25">
      <c r="A25" s="6" t="s">
        <v>21</v>
      </c>
      <c r="B25" s="15">
        <f>SUM(B26:B28)</f>
        <v>3</v>
      </c>
      <c r="C25" s="41">
        <f>(COUNTIFS(E26:JQ28,"x"))*33.33</f>
        <v>99.99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</row>
    <row r="26" spans="1:277" s="5" customFormat="1" x14ac:dyDescent="0.25">
      <c r="A26" s="11" t="s">
        <v>14</v>
      </c>
      <c r="B26" s="11">
        <f>COUNTIFS(E26:JQ26,"x")</f>
        <v>1</v>
      </c>
      <c r="C26" s="12"/>
      <c r="D26" s="22"/>
      <c r="E26" s="22" t="s">
        <v>17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</row>
    <row r="27" spans="1:277" s="5" customFormat="1" x14ac:dyDescent="0.25">
      <c r="A27" s="11" t="s">
        <v>16</v>
      </c>
      <c r="B27" s="11">
        <f>COUNTIFS(E27:JQ27,"x")</f>
        <v>1</v>
      </c>
      <c r="C27" s="1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EZ27" s="5" t="s">
        <v>17</v>
      </c>
    </row>
    <row r="28" spans="1:277" s="5" customFormat="1" x14ac:dyDescent="0.25">
      <c r="A28" s="11" t="s">
        <v>18</v>
      </c>
      <c r="B28" s="11">
        <f>COUNTIFS(E28:JQ28,"x")</f>
        <v>1</v>
      </c>
      <c r="C28" s="1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EZ28" s="5" t="s">
        <v>17</v>
      </c>
    </row>
    <row r="29" spans="1:277" s="5" customFormat="1" x14ac:dyDescent="0.25">
      <c r="A29" s="11"/>
      <c r="B29" s="11"/>
      <c r="C29" s="1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</row>
    <row r="30" spans="1:277" s="4" customFormat="1" x14ac:dyDescent="0.25">
      <c r="A30" s="8" t="s">
        <v>22</v>
      </c>
      <c r="B30" s="15">
        <f>SUM(B31:B33)</f>
        <v>3</v>
      </c>
      <c r="C30" s="41">
        <f>(COUNTIFS(E31:JQ33,"x"))*33.33</f>
        <v>99.99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</row>
    <row r="31" spans="1:277" s="4" customFormat="1" x14ac:dyDescent="0.25">
      <c r="A31" s="9" t="s">
        <v>14</v>
      </c>
      <c r="B31" s="9">
        <f>COUNTIFS(E31:JQ31,"x")</f>
        <v>1</v>
      </c>
      <c r="C31" s="10"/>
      <c r="D31" s="21"/>
      <c r="E31" s="21" t="s">
        <v>17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</row>
    <row r="32" spans="1:277" s="3" customFormat="1" x14ac:dyDescent="0.25">
      <c r="A32" s="9" t="s">
        <v>16</v>
      </c>
      <c r="B32" s="9">
        <f>COUNTIFS(E32:JQ32,"x")</f>
        <v>1</v>
      </c>
      <c r="C32" s="1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4"/>
      <c r="AI32" s="21"/>
      <c r="AJ32" s="21"/>
      <c r="AK32" s="21"/>
      <c r="AL32" s="21"/>
      <c r="AM32" s="21"/>
      <c r="AN32" s="4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 t="s">
        <v>17</v>
      </c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</row>
    <row r="33" spans="1:277" s="3" customFormat="1" x14ac:dyDescent="0.25">
      <c r="A33" s="9" t="s">
        <v>18</v>
      </c>
      <c r="B33" s="9">
        <f>COUNTIFS(E33:JQ33,"x")</f>
        <v>1</v>
      </c>
      <c r="C33" s="1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I33" s="21"/>
      <c r="AJ33" s="21"/>
      <c r="AK33" s="21"/>
      <c r="AL33" s="21"/>
      <c r="AM33" s="21"/>
      <c r="AN33" s="4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 t="s">
        <v>17</v>
      </c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</row>
    <row r="34" spans="1:277" s="5" customFormat="1" x14ac:dyDescent="0.25">
      <c r="A34" s="11"/>
      <c r="B34" s="11"/>
      <c r="C34" s="1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</row>
    <row r="35" spans="1:277" s="5" customFormat="1" x14ac:dyDescent="0.25">
      <c r="A35" s="6" t="s">
        <v>23</v>
      </c>
      <c r="B35" s="15">
        <f>SUM(B36:B38)</f>
        <v>3</v>
      </c>
      <c r="C35" s="41">
        <f>(COUNTIFS(E36:JQ38,"x"))*33.33</f>
        <v>99.99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</row>
    <row r="36" spans="1:277" s="5" customFormat="1" x14ac:dyDescent="0.25">
      <c r="A36" s="11" t="s">
        <v>14</v>
      </c>
      <c r="B36" s="11">
        <f>COUNTIFS(E36:JQ36,"x")</f>
        <v>1</v>
      </c>
      <c r="C36" s="12"/>
      <c r="D36" s="22"/>
      <c r="E36" s="22" t="s">
        <v>17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</row>
    <row r="37" spans="1:277" x14ac:dyDescent="0.25">
      <c r="A37" s="11" t="s">
        <v>16</v>
      </c>
      <c r="B37" s="11">
        <f>COUNTIFS(E37:JQ37,"x")</f>
        <v>1</v>
      </c>
      <c r="C37" s="1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 t="s">
        <v>17</v>
      </c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</row>
    <row r="38" spans="1:277" x14ac:dyDescent="0.25">
      <c r="A38" s="11" t="s">
        <v>18</v>
      </c>
      <c r="B38" s="11">
        <f>COUNTIFS(E38:JQ38,"x")</f>
        <v>1</v>
      </c>
      <c r="C38" s="1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 t="s">
        <v>17</v>
      </c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</row>
    <row r="39" spans="1:277" s="5" customFormat="1" x14ac:dyDescent="0.25">
      <c r="A39" s="36"/>
      <c r="B39" s="11"/>
      <c r="C39" s="1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</row>
    <row r="40" spans="1:277" s="5" customFormat="1" x14ac:dyDescent="0.25">
      <c r="A40" s="6" t="s">
        <v>24</v>
      </c>
      <c r="B40" s="15">
        <f>SUM(B41:B43)</f>
        <v>3</v>
      </c>
      <c r="C40" s="41">
        <f>(COUNTIFS(E41:JQ43,"x"))*33.33</f>
        <v>99.99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</row>
    <row r="41" spans="1:277" s="5" customFormat="1" x14ac:dyDescent="0.25">
      <c r="A41" s="11" t="s">
        <v>14</v>
      </c>
      <c r="B41" s="11">
        <f>COUNTIFS(E41:JQ41,"x")</f>
        <v>1</v>
      </c>
      <c r="C41" s="12"/>
      <c r="D41" s="22"/>
      <c r="E41" s="22" t="s">
        <v>17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Q41" s="22"/>
      <c r="AR41" s="22"/>
      <c r="AS41" s="22"/>
      <c r="AT41" s="22"/>
      <c r="AU41" s="22"/>
      <c r="AV41" s="22"/>
      <c r="BC41" s="22"/>
      <c r="BD41" s="22"/>
      <c r="BE41" s="22"/>
      <c r="BF41" s="22"/>
      <c r="BG41" s="22"/>
      <c r="BH41" s="22"/>
      <c r="BI41" s="22"/>
      <c r="BJ41" s="22"/>
      <c r="BK41" s="22"/>
    </row>
    <row r="42" spans="1:277" x14ac:dyDescent="0.25">
      <c r="A42" s="11" t="s">
        <v>16</v>
      </c>
      <c r="B42" s="11">
        <f>COUNTIFS(E42:JQ42,"x")</f>
        <v>1</v>
      </c>
      <c r="C42" s="1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5"/>
      <c r="AQ42" s="22"/>
      <c r="AR42" s="22"/>
      <c r="AS42" s="22"/>
      <c r="AT42" s="22"/>
      <c r="AU42" s="22"/>
      <c r="AV42" s="22"/>
      <c r="AW42" s="5"/>
      <c r="AX42" s="5"/>
      <c r="AY42" s="5"/>
      <c r="AZ42" s="5"/>
      <c r="BA42" s="5"/>
      <c r="BB42" s="5"/>
      <c r="BC42" s="22"/>
      <c r="BD42" s="22"/>
      <c r="BE42" s="22"/>
      <c r="BF42" s="22"/>
      <c r="BG42" s="22"/>
      <c r="BH42" s="22"/>
      <c r="BI42" s="22"/>
      <c r="BJ42" s="22"/>
      <c r="BK42" s="22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 t="s">
        <v>17</v>
      </c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</row>
    <row r="43" spans="1:277" x14ac:dyDescent="0.25">
      <c r="A43" s="11" t="s">
        <v>18</v>
      </c>
      <c r="B43" s="11">
        <f>COUNTIFS(E43:JQ43,"x")</f>
        <v>1</v>
      </c>
      <c r="C43" s="1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5"/>
      <c r="AQ43" s="22"/>
      <c r="AR43" s="22"/>
      <c r="AS43" s="22"/>
      <c r="AT43" s="22"/>
      <c r="AU43" s="22"/>
      <c r="AV43" s="22"/>
      <c r="AW43" s="5"/>
      <c r="AX43" s="5"/>
      <c r="AY43" s="5"/>
      <c r="AZ43" s="5"/>
      <c r="BA43" s="5"/>
      <c r="BB43" s="5"/>
      <c r="BC43" s="22"/>
      <c r="BD43" s="22"/>
      <c r="BE43" s="22"/>
      <c r="BF43" s="22"/>
      <c r="BG43" s="22"/>
      <c r="BH43" s="22"/>
      <c r="BI43" s="22"/>
      <c r="BJ43" s="22"/>
      <c r="BK43" s="22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 t="s">
        <v>17</v>
      </c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</row>
    <row r="44" spans="1:277" s="5" customFormat="1" x14ac:dyDescent="0.25">
      <c r="A44" s="36"/>
      <c r="B44" s="16"/>
      <c r="C44" s="1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BC44" s="22"/>
      <c r="BD44" s="22"/>
      <c r="BE44" s="22"/>
      <c r="BF44" s="22"/>
      <c r="BG44" s="22"/>
      <c r="BH44" s="22"/>
      <c r="BI44" s="22"/>
      <c r="BJ44" s="22"/>
      <c r="BK44" s="22"/>
    </row>
    <row r="45" spans="1:277" s="4" customFormat="1" x14ac:dyDescent="0.25">
      <c r="A45" s="8" t="s">
        <v>25</v>
      </c>
      <c r="B45" s="15">
        <f>SUM(B46:B48)</f>
        <v>3</v>
      </c>
      <c r="C45" s="41">
        <f>(COUNTIFS(E46:JQ48,"x"))*33.33</f>
        <v>99.99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BC45" s="21"/>
      <c r="BD45" s="21"/>
      <c r="BE45" s="21"/>
      <c r="BF45" s="21"/>
      <c r="BG45" s="21"/>
      <c r="BH45" s="21"/>
      <c r="BI45" s="21"/>
      <c r="BJ45" s="21"/>
      <c r="BK45" s="21"/>
    </row>
    <row r="46" spans="1:277" s="4" customFormat="1" x14ac:dyDescent="0.25">
      <c r="A46" s="9" t="s">
        <v>14</v>
      </c>
      <c r="B46" s="9">
        <f>COUNTIFS(E46:JQ46,"x")</f>
        <v>1</v>
      </c>
      <c r="C46" s="10"/>
      <c r="D46" s="21"/>
      <c r="E46" s="21" t="s">
        <v>17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BC46" s="21"/>
      <c r="BD46" s="21"/>
      <c r="BE46" s="21"/>
      <c r="BF46" s="21"/>
      <c r="BG46" s="21"/>
      <c r="BH46" s="21"/>
      <c r="BI46" s="21"/>
      <c r="BJ46" s="21"/>
      <c r="BK46" s="21"/>
    </row>
    <row r="47" spans="1:277" s="4" customFormat="1" x14ac:dyDescent="0.25">
      <c r="A47" s="9" t="s">
        <v>16</v>
      </c>
      <c r="B47" s="9">
        <f>COUNTIFS(E47:JQ47,"x")</f>
        <v>1</v>
      </c>
      <c r="C47" s="10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BC47" s="21"/>
      <c r="BD47" s="21"/>
      <c r="BE47" s="21"/>
      <c r="BF47" s="21"/>
      <c r="BG47" s="21"/>
      <c r="BH47" s="21"/>
      <c r="BI47" s="21"/>
      <c r="BJ47" s="21"/>
      <c r="BK47" s="21"/>
      <c r="EZ47" s="4" t="s">
        <v>17</v>
      </c>
    </row>
    <row r="48" spans="1:277" s="4" customFormat="1" x14ac:dyDescent="0.25">
      <c r="A48" s="9" t="s">
        <v>18</v>
      </c>
      <c r="B48" s="9">
        <f>COUNTIFS(E48:JQ48,"x")</f>
        <v>1</v>
      </c>
      <c r="C48" s="10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BC48" s="21"/>
      <c r="BD48" s="21"/>
      <c r="BE48" s="21"/>
      <c r="BF48" s="21"/>
      <c r="BG48" s="21"/>
      <c r="BH48" s="21"/>
      <c r="BI48" s="21"/>
      <c r="BJ48" s="21"/>
      <c r="BK48" s="21"/>
      <c r="GD48" s="4" t="s">
        <v>17</v>
      </c>
    </row>
    <row r="49" spans="1:277" s="5" customFormat="1" x14ac:dyDescent="0.25">
      <c r="A49" s="11"/>
      <c r="B49" s="11"/>
      <c r="C49" s="1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BC49" s="22"/>
      <c r="BD49" s="22"/>
      <c r="BE49" s="22"/>
      <c r="BF49" s="22"/>
      <c r="BG49" s="22"/>
      <c r="BH49" s="22"/>
      <c r="BI49" s="22"/>
      <c r="BJ49" s="22"/>
      <c r="BK49" s="22"/>
    </row>
    <row r="50" spans="1:277" s="5" customFormat="1" x14ac:dyDescent="0.25">
      <c r="A50" s="6" t="s">
        <v>26</v>
      </c>
      <c r="B50" s="15">
        <f>SUM(B51:B53)</f>
        <v>3</v>
      </c>
      <c r="C50" s="41">
        <f>(COUNTIFS(E51:JQ53,"x"))*33.33</f>
        <v>99.99</v>
      </c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BC50" s="22"/>
      <c r="BD50" s="22"/>
      <c r="BE50" s="22"/>
      <c r="BF50" s="22"/>
      <c r="BG50" s="22"/>
      <c r="BH50" s="22"/>
      <c r="BI50" s="22"/>
      <c r="BJ50" s="22"/>
      <c r="BK50" s="22"/>
    </row>
    <row r="51" spans="1:277" s="5" customFormat="1" x14ac:dyDescent="0.25">
      <c r="A51" s="11" t="s">
        <v>14</v>
      </c>
      <c r="B51" s="11">
        <f>COUNTIFS(E51:JQ51,"x")</f>
        <v>1</v>
      </c>
      <c r="C51" s="12"/>
      <c r="D51" s="22"/>
      <c r="E51" s="22" t="s">
        <v>17</v>
      </c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BC51" s="22"/>
      <c r="BD51" s="22"/>
      <c r="BE51" s="22"/>
      <c r="BF51" s="22"/>
      <c r="BG51" s="22"/>
      <c r="BH51" s="22"/>
      <c r="BI51" s="22"/>
      <c r="BJ51" s="22"/>
      <c r="BK51" s="22"/>
    </row>
    <row r="52" spans="1:277" x14ac:dyDescent="0.25">
      <c r="A52" s="11" t="s">
        <v>16</v>
      </c>
      <c r="B52" s="11">
        <f>COUNTIFS(E52:JQ52,"x")</f>
        <v>1</v>
      </c>
      <c r="C52" s="1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5"/>
      <c r="AX52" s="5"/>
      <c r="AY52" s="5"/>
      <c r="AZ52" s="5"/>
      <c r="BA52" s="5"/>
      <c r="BB52" s="5"/>
      <c r="BC52" s="22"/>
      <c r="BD52" s="22"/>
      <c r="BE52" s="22"/>
      <c r="BF52" s="22"/>
      <c r="BG52" s="22"/>
      <c r="BH52" s="22"/>
      <c r="BI52" s="22"/>
      <c r="BJ52" s="22"/>
      <c r="BK52" s="22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 t="s">
        <v>17</v>
      </c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</row>
    <row r="53" spans="1:277" x14ac:dyDescent="0.25">
      <c r="A53" s="11" t="s">
        <v>18</v>
      </c>
      <c r="B53" s="11">
        <f>COUNTIFS(E53:JQ53,"x")</f>
        <v>1</v>
      </c>
      <c r="C53" s="1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5"/>
      <c r="AX53" s="5"/>
      <c r="AY53" s="5"/>
      <c r="AZ53" s="5"/>
      <c r="BA53" s="5"/>
      <c r="BB53" s="5"/>
      <c r="BC53" s="22"/>
      <c r="BD53" s="22"/>
      <c r="BE53" s="22"/>
      <c r="BF53" s="22"/>
      <c r="BG53" s="22"/>
      <c r="BH53" s="22"/>
      <c r="BI53" s="22"/>
      <c r="BJ53" s="22"/>
      <c r="BK53" s="22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 t="s">
        <v>17</v>
      </c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</row>
    <row r="54" spans="1:277" s="5" customFormat="1" x14ac:dyDescent="0.25">
      <c r="A54" s="36"/>
      <c r="B54" s="16"/>
      <c r="C54" s="1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BC54" s="22"/>
      <c r="BD54" s="22"/>
      <c r="BE54" s="22"/>
      <c r="BF54" s="22"/>
      <c r="BG54" s="22"/>
      <c r="BH54" s="22"/>
      <c r="BI54" s="22"/>
      <c r="BJ54" s="22"/>
      <c r="BK54" s="22"/>
    </row>
    <row r="55" spans="1:277" s="4" customFormat="1" x14ac:dyDescent="0.25">
      <c r="A55" s="8" t="s">
        <v>27</v>
      </c>
      <c r="B55" s="15">
        <f>SUM(B56:B58)</f>
        <v>3</v>
      </c>
      <c r="C55" s="41">
        <f>(COUNTIFS(E56:JQ58,"x"))*33.33</f>
        <v>99.99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BC55" s="21"/>
      <c r="BD55" s="21"/>
      <c r="BE55" s="21"/>
      <c r="BF55" s="21"/>
      <c r="BG55" s="21"/>
      <c r="BH55" s="21"/>
      <c r="BI55" s="21"/>
      <c r="BJ55" s="21"/>
      <c r="BK55" s="21"/>
    </row>
    <row r="56" spans="1:277" s="4" customFormat="1" x14ac:dyDescent="0.25">
      <c r="A56" s="9" t="s">
        <v>14</v>
      </c>
      <c r="B56" s="9">
        <f>COUNTIFS(E56:JQ56,"x")</f>
        <v>1</v>
      </c>
      <c r="C56" s="10"/>
      <c r="D56" s="21"/>
      <c r="E56" s="21" t="s">
        <v>17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BC56" s="21"/>
      <c r="BD56" s="21"/>
      <c r="BE56" s="21"/>
      <c r="BF56" s="21"/>
      <c r="BG56" s="21"/>
      <c r="BH56" s="21"/>
      <c r="BI56" s="21"/>
      <c r="BJ56" s="21"/>
      <c r="BK56" s="21"/>
    </row>
    <row r="57" spans="1:277" s="4" customFormat="1" x14ac:dyDescent="0.25">
      <c r="A57" s="9" t="s">
        <v>16</v>
      </c>
      <c r="B57" s="9">
        <f>COUNTIFS(E57:JQ57,"x")</f>
        <v>1</v>
      </c>
      <c r="C57" s="10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BC57" s="21"/>
      <c r="BD57" s="21"/>
      <c r="BE57" s="21"/>
      <c r="BF57" s="21"/>
      <c r="BG57" s="21"/>
      <c r="BH57" s="21"/>
      <c r="BI57" s="21"/>
      <c r="BJ57" s="21"/>
      <c r="BK57" s="21"/>
      <c r="EZ57" s="4" t="s">
        <v>17</v>
      </c>
    </row>
    <row r="58" spans="1:277" s="4" customFormat="1" x14ac:dyDescent="0.25">
      <c r="A58" s="9" t="s">
        <v>18</v>
      </c>
      <c r="B58" s="9">
        <f>COUNTIFS(E58:JQ58,"x")</f>
        <v>1</v>
      </c>
      <c r="C58" s="10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BC58" s="21"/>
      <c r="BD58" s="21"/>
      <c r="BE58" s="21"/>
      <c r="BF58" s="21"/>
      <c r="BG58" s="21"/>
      <c r="BH58" s="21"/>
      <c r="BI58" s="21"/>
      <c r="BJ58" s="21"/>
      <c r="BK58" s="21"/>
      <c r="GD58" s="4" t="s">
        <v>17</v>
      </c>
    </row>
    <row r="59" spans="1:277" s="5" customFormat="1" x14ac:dyDescent="0.25">
      <c r="A59" s="11"/>
      <c r="B59" s="11"/>
      <c r="C59" s="1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BC59" s="22"/>
      <c r="BD59" s="22"/>
      <c r="BE59" s="22"/>
      <c r="BF59" s="22"/>
      <c r="BG59" s="22"/>
      <c r="BH59" s="22"/>
      <c r="BI59" s="22"/>
      <c r="BJ59" s="22"/>
      <c r="BK59" s="22"/>
    </row>
    <row r="60" spans="1:277" s="5" customFormat="1" x14ac:dyDescent="0.25">
      <c r="A60" s="6" t="s">
        <v>28</v>
      </c>
      <c r="B60" s="15">
        <f>SUM(B61:B63)</f>
        <v>3</v>
      </c>
      <c r="C60" s="41">
        <f>(COUNTIFS(E61:JQ63,"x"))*33.33</f>
        <v>99.99</v>
      </c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BC60" s="22"/>
      <c r="BD60" s="22"/>
      <c r="BE60" s="22"/>
      <c r="BF60" s="22"/>
      <c r="BG60" s="22"/>
      <c r="BH60" s="22"/>
      <c r="BI60" s="22"/>
      <c r="BJ60" s="22"/>
      <c r="BK60" s="22"/>
    </row>
    <row r="61" spans="1:277" s="5" customFormat="1" x14ac:dyDescent="0.25">
      <c r="A61" s="11" t="s">
        <v>14</v>
      </c>
      <c r="B61" s="11">
        <f>COUNTIFS(E61:JQ61,"x")</f>
        <v>1</v>
      </c>
      <c r="C61" s="12"/>
      <c r="D61" s="22"/>
      <c r="E61" s="22" t="s">
        <v>17</v>
      </c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BC61" s="22"/>
      <c r="BD61" s="22"/>
      <c r="BE61" s="22"/>
      <c r="BF61" s="22"/>
      <c r="BG61" s="22"/>
      <c r="BH61" s="22"/>
      <c r="BI61" s="22"/>
      <c r="BJ61" s="22"/>
      <c r="BK61" s="22"/>
    </row>
    <row r="62" spans="1:277" x14ac:dyDescent="0.25">
      <c r="A62" s="11" t="s">
        <v>16</v>
      </c>
      <c r="B62" s="11">
        <f>COUNTIFS(E62:JQ62,"x")</f>
        <v>1</v>
      </c>
      <c r="C62" s="1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5"/>
      <c r="AX62" s="5"/>
      <c r="AY62" s="5"/>
      <c r="AZ62" s="5"/>
      <c r="BA62" s="5"/>
      <c r="BB62" s="5"/>
      <c r="BC62" s="22"/>
      <c r="BD62" s="22"/>
      <c r="BE62" s="22"/>
      <c r="BF62" s="22"/>
      <c r="BG62" s="22"/>
      <c r="BH62" s="22"/>
      <c r="BI62" s="22"/>
      <c r="BJ62" s="22"/>
      <c r="BK62" s="22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 t="s">
        <v>17</v>
      </c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5"/>
      <c r="JJ62" s="5"/>
      <c r="JK62" s="5"/>
      <c r="JL62" s="5"/>
      <c r="JM62" s="5"/>
      <c r="JN62" s="5"/>
      <c r="JO62" s="5"/>
      <c r="JP62" s="5"/>
      <c r="JQ62" s="5"/>
    </row>
    <row r="63" spans="1:277" x14ac:dyDescent="0.25">
      <c r="A63" s="11" t="s">
        <v>18</v>
      </c>
      <c r="B63" s="11">
        <f>COUNTIFS(E63:JQ63,"x")</f>
        <v>1</v>
      </c>
      <c r="C63" s="1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5"/>
      <c r="AX63" s="5"/>
      <c r="AY63" s="5"/>
      <c r="AZ63" s="5"/>
      <c r="BA63" s="5"/>
      <c r="BB63" s="5"/>
      <c r="BC63" s="22"/>
      <c r="BD63" s="22"/>
      <c r="BE63" s="22"/>
      <c r="BF63" s="22"/>
      <c r="BG63" s="22"/>
      <c r="BH63" s="22"/>
      <c r="BI63" s="22"/>
      <c r="BJ63" s="22"/>
      <c r="BK63" s="22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 t="s">
        <v>17</v>
      </c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</row>
    <row r="64" spans="1:277" s="5" customFormat="1" x14ac:dyDescent="0.25">
      <c r="A64" s="36"/>
      <c r="B64" s="16"/>
      <c r="C64" s="1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BC64" s="22"/>
      <c r="BD64" s="22"/>
      <c r="BE64" s="22"/>
      <c r="BF64" s="22"/>
      <c r="BG64" s="22"/>
      <c r="BH64" s="22"/>
      <c r="BI64" s="22"/>
      <c r="BJ64" s="22"/>
      <c r="BK64" s="22"/>
    </row>
    <row r="65" spans="1:277" s="4" customFormat="1" x14ac:dyDescent="0.25">
      <c r="A65" s="8" t="s">
        <v>29</v>
      </c>
      <c r="B65" s="15">
        <f>SUM(B66:B68)</f>
        <v>3</v>
      </c>
      <c r="C65" s="41">
        <f>(COUNTIFS(E66:JQ68,"x"))*33.33</f>
        <v>99.99</v>
      </c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BC65" s="21"/>
      <c r="BD65" s="21"/>
      <c r="BE65" s="21"/>
      <c r="BF65" s="21"/>
      <c r="BG65" s="21"/>
      <c r="BH65" s="21"/>
      <c r="BI65" s="21"/>
      <c r="BJ65" s="21"/>
      <c r="BK65" s="21"/>
    </row>
    <row r="66" spans="1:277" s="4" customFormat="1" x14ac:dyDescent="0.25">
      <c r="A66" s="9" t="s">
        <v>14</v>
      </c>
      <c r="B66" s="9">
        <f>COUNTIFS(E66:JQ66,"x")</f>
        <v>1</v>
      </c>
      <c r="C66" s="10"/>
      <c r="D66" s="21"/>
      <c r="E66" s="21" t="s">
        <v>17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BC66" s="21"/>
      <c r="BD66" s="21"/>
      <c r="BE66" s="21"/>
      <c r="BF66" s="21"/>
      <c r="BG66" s="21"/>
      <c r="BH66" s="21"/>
      <c r="BI66" s="21"/>
      <c r="BJ66" s="21"/>
      <c r="BK66" s="21"/>
    </row>
    <row r="67" spans="1:277" s="4" customFormat="1" x14ac:dyDescent="0.25">
      <c r="A67" s="9" t="s">
        <v>16</v>
      </c>
      <c r="B67" s="9">
        <f>COUNTIFS(E67:JQ67,"x")</f>
        <v>1</v>
      </c>
      <c r="C67" s="10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BC67" s="21"/>
      <c r="BD67" s="21"/>
      <c r="BE67" s="21"/>
      <c r="BF67" s="21"/>
      <c r="BG67" s="21"/>
      <c r="BH67" s="21"/>
      <c r="BI67" s="21"/>
      <c r="BJ67" s="21"/>
      <c r="BK67" s="21"/>
      <c r="EZ67" s="4" t="s">
        <v>17</v>
      </c>
    </row>
    <row r="68" spans="1:277" s="4" customFormat="1" x14ac:dyDescent="0.25">
      <c r="A68" s="9" t="s">
        <v>18</v>
      </c>
      <c r="B68" s="9">
        <f>COUNTIFS(E68:JQ68,"x")</f>
        <v>1</v>
      </c>
      <c r="C68" s="10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BC68" s="21"/>
      <c r="BD68" s="21"/>
      <c r="BE68" s="21"/>
      <c r="BF68" s="21"/>
      <c r="BG68" s="21"/>
      <c r="BH68" s="21"/>
      <c r="BI68" s="21"/>
      <c r="BJ68" s="21"/>
      <c r="BK68" s="21"/>
      <c r="GD68" s="4" t="s">
        <v>17</v>
      </c>
    </row>
    <row r="69" spans="1:277" s="5" customFormat="1" x14ac:dyDescent="0.25">
      <c r="A69" s="11"/>
      <c r="B69" s="11"/>
      <c r="C69" s="1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BC69" s="22"/>
      <c r="BD69" s="22"/>
      <c r="BE69" s="22"/>
      <c r="BF69" s="22"/>
      <c r="BG69" s="22"/>
      <c r="BH69" s="22"/>
      <c r="BI69" s="22"/>
      <c r="BJ69" s="22"/>
      <c r="BK69" s="22"/>
    </row>
    <row r="70" spans="1:277" s="5" customFormat="1" x14ac:dyDescent="0.25">
      <c r="A70" s="6" t="s">
        <v>30</v>
      </c>
      <c r="B70" s="15">
        <f>SUM(B71:B73)</f>
        <v>3</v>
      </c>
      <c r="C70" s="41">
        <f>(COUNTIFS(E71:JQ73,"x"))*33.33</f>
        <v>99.99</v>
      </c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BC70" s="22"/>
      <c r="BD70" s="22"/>
      <c r="BE70" s="22"/>
      <c r="BF70" s="22"/>
      <c r="BG70" s="22"/>
      <c r="BH70" s="22"/>
      <c r="BI70" s="22"/>
      <c r="BJ70" s="22"/>
      <c r="BK70" s="22"/>
    </row>
    <row r="71" spans="1:277" s="5" customFormat="1" x14ac:dyDescent="0.25">
      <c r="A71" s="11" t="s">
        <v>14</v>
      </c>
      <c r="B71" s="11">
        <f>COUNTIFS(E71:JQ71,"x")</f>
        <v>1</v>
      </c>
      <c r="C71" s="12"/>
      <c r="D71" s="22"/>
      <c r="E71" s="22" t="s">
        <v>17</v>
      </c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BC71" s="22"/>
      <c r="BD71" s="22"/>
      <c r="BE71" s="22"/>
      <c r="BF71" s="22"/>
      <c r="BG71" s="22"/>
      <c r="BH71" s="22"/>
      <c r="BI71" s="22"/>
      <c r="BJ71" s="22"/>
      <c r="BK71" s="22"/>
    </row>
    <row r="72" spans="1:277" x14ac:dyDescent="0.25">
      <c r="A72" s="11" t="s">
        <v>16</v>
      </c>
      <c r="B72" s="11">
        <f>COUNTIFS(E72:JQ72,"x")</f>
        <v>1</v>
      </c>
      <c r="C72" s="1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5"/>
      <c r="AX72" s="5"/>
      <c r="AY72" s="5"/>
      <c r="AZ72" s="5"/>
      <c r="BA72" s="5"/>
      <c r="BB72" s="5"/>
      <c r="BC72" s="22"/>
      <c r="BD72" s="22"/>
      <c r="BE72" s="22"/>
      <c r="BF72" s="22"/>
      <c r="BG72" s="22"/>
      <c r="BH72" s="22"/>
      <c r="BI72" s="22"/>
      <c r="BJ72" s="22"/>
      <c r="BK72" s="22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 t="s">
        <v>17</v>
      </c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</row>
    <row r="73" spans="1:277" x14ac:dyDescent="0.25">
      <c r="A73" s="11" t="s">
        <v>18</v>
      </c>
      <c r="B73" s="11">
        <f>COUNTIFS(E73:JQ73,"x")</f>
        <v>1</v>
      </c>
      <c r="C73" s="1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5"/>
      <c r="AX73" s="5"/>
      <c r="AY73" s="5"/>
      <c r="AZ73" s="5"/>
      <c r="BA73" s="5"/>
      <c r="BB73" s="5"/>
      <c r="BC73" s="22"/>
      <c r="BD73" s="22"/>
      <c r="BE73" s="22"/>
      <c r="BF73" s="22"/>
      <c r="BG73" s="22"/>
      <c r="BH73" s="22"/>
      <c r="BI73" s="22"/>
      <c r="BJ73" s="22"/>
      <c r="BK73" s="22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 t="s">
        <v>17</v>
      </c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</row>
    <row r="74" spans="1:277" s="5" customFormat="1" x14ac:dyDescent="0.25">
      <c r="A74" s="36"/>
      <c r="B74" s="16"/>
      <c r="C74" s="1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BC74" s="22"/>
      <c r="BD74" s="22"/>
      <c r="BE74" s="22"/>
      <c r="BF74" s="22"/>
      <c r="BG74" s="22"/>
      <c r="BH74" s="22"/>
      <c r="BI74" s="22"/>
      <c r="BJ74" s="22"/>
      <c r="BK74" s="22"/>
    </row>
    <row r="75" spans="1:277" s="4" customFormat="1" x14ac:dyDescent="0.25">
      <c r="A75" s="8" t="s">
        <v>31</v>
      </c>
      <c r="B75" s="15">
        <f>SUM(B76:B78)</f>
        <v>3</v>
      </c>
      <c r="C75" s="41">
        <f>(COUNTIFS(E76:JQ78,"x"))*33.33</f>
        <v>99.99</v>
      </c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BC75" s="21"/>
      <c r="BD75" s="21"/>
      <c r="BE75" s="21"/>
      <c r="BF75" s="21"/>
      <c r="BG75" s="21"/>
      <c r="BH75" s="21"/>
      <c r="BI75" s="21"/>
      <c r="BJ75" s="21"/>
      <c r="BK75" s="21"/>
    </row>
    <row r="76" spans="1:277" s="4" customFormat="1" x14ac:dyDescent="0.25">
      <c r="A76" s="9" t="s">
        <v>14</v>
      </c>
      <c r="B76" s="9">
        <f>COUNTIFS(E76:JQ76,"x")</f>
        <v>1</v>
      </c>
      <c r="C76" s="10"/>
      <c r="D76" s="21"/>
      <c r="E76" s="21" t="s">
        <v>17</v>
      </c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BC76" s="21"/>
      <c r="BD76" s="21"/>
      <c r="BE76" s="21"/>
      <c r="BF76" s="21"/>
      <c r="BG76" s="21"/>
      <c r="BH76" s="21"/>
      <c r="BI76" s="21"/>
      <c r="BJ76" s="21"/>
      <c r="BK76" s="21"/>
    </row>
    <row r="77" spans="1:277" s="4" customFormat="1" x14ac:dyDescent="0.25">
      <c r="A77" s="9" t="s">
        <v>16</v>
      </c>
      <c r="B77" s="9">
        <f>COUNTIFS(E77:JQ77,"x")</f>
        <v>1</v>
      </c>
      <c r="C77" s="10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BC77" s="21"/>
      <c r="BD77" s="21"/>
      <c r="BE77" s="21"/>
      <c r="BF77" s="21"/>
      <c r="BG77" s="21"/>
      <c r="BH77" s="21"/>
      <c r="BI77" s="21"/>
      <c r="BJ77" s="21"/>
      <c r="BK77" s="21"/>
      <c r="EZ77" s="4" t="s">
        <v>17</v>
      </c>
    </row>
    <row r="78" spans="1:277" s="4" customFormat="1" x14ac:dyDescent="0.25">
      <c r="A78" s="9" t="s">
        <v>18</v>
      </c>
      <c r="B78" s="9">
        <f>COUNTIFS(E78:JQ78,"x")</f>
        <v>1</v>
      </c>
      <c r="C78" s="10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BC78" s="21"/>
      <c r="BD78" s="21"/>
      <c r="BE78" s="21"/>
      <c r="BF78" s="21"/>
      <c r="BG78" s="21"/>
      <c r="BH78" s="21"/>
      <c r="BI78" s="21"/>
      <c r="BJ78" s="21"/>
      <c r="BK78" s="21"/>
      <c r="GD78" s="4" t="s">
        <v>17</v>
      </c>
    </row>
    <row r="79" spans="1:277" x14ac:dyDescent="0.25">
      <c r="A79" s="6"/>
      <c r="B79" s="6"/>
      <c r="C79" s="6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</row>
    <row r="80" spans="1:277" x14ac:dyDescent="0.25">
      <c r="A80" s="7" t="s">
        <v>3</v>
      </c>
      <c r="B80" s="7">
        <f>SUM(B82+B89+B96+B103+B110+B117+B124+B131+B138+B145+B152+B159+B166+B173)</f>
        <v>70</v>
      </c>
      <c r="C80" s="37">
        <f>AVERAGE(C82,C89,C96,C103,C110,C117,C124,C131,C138,C145,C152,C159,C166,C173)</f>
        <v>100</v>
      </c>
      <c r="D80" s="18">
        <f>((COUNTIFS(E83:JQ178,"X"))*C80/B80*Calculos!H5)</f>
        <v>45.648399999999995</v>
      </c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</row>
    <row r="81" spans="1:217" x14ac:dyDescent="0.25">
      <c r="A81" s="6"/>
      <c r="B81" s="6"/>
      <c r="C81" s="6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P81" s="27"/>
    </row>
    <row r="82" spans="1:217" s="3" customFormat="1" x14ac:dyDescent="0.25">
      <c r="A82" s="8" t="s">
        <v>13</v>
      </c>
      <c r="B82" s="15">
        <f>SUM(B83:B87)</f>
        <v>5</v>
      </c>
      <c r="C82" s="7">
        <f>(COUNTIFS(E83:JQ87,"x"))*20</f>
        <v>100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</row>
    <row r="83" spans="1:217" s="4" customFormat="1" x14ac:dyDescent="0.25">
      <c r="A83" s="17" t="s">
        <v>32</v>
      </c>
      <c r="B83" s="9">
        <f>COUNTIFS(E83:JQ83,"x")</f>
        <v>1</v>
      </c>
      <c r="C83" s="10"/>
      <c r="D83" s="21"/>
      <c r="E83" s="21" t="s">
        <v>17</v>
      </c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</row>
    <row r="84" spans="1:217" s="4" customFormat="1" x14ac:dyDescent="0.25">
      <c r="A84" s="17" t="s">
        <v>33</v>
      </c>
      <c r="B84" s="9">
        <f>COUNTIFS(E84:JQ84,"x")</f>
        <v>1</v>
      </c>
      <c r="C84" s="10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DU84" s="4" t="s">
        <v>17</v>
      </c>
    </row>
    <row r="85" spans="1:217" s="4" customFormat="1" x14ac:dyDescent="0.25">
      <c r="A85" s="9" t="s">
        <v>34</v>
      </c>
      <c r="B85" s="9">
        <f>COUNTIFS(E85:JQ85,"x")</f>
        <v>1</v>
      </c>
      <c r="C85" s="10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4" t="s">
        <v>17</v>
      </c>
    </row>
    <row r="86" spans="1:217" s="4" customFormat="1" x14ac:dyDescent="0.25">
      <c r="A86" s="9" t="s">
        <v>35</v>
      </c>
      <c r="B86" s="9">
        <f>COUNTIFS(E86:JQ86,"x")</f>
        <v>1</v>
      </c>
      <c r="C86" s="10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 t="s">
        <v>17</v>
      </c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</row>
    <row r="87" spans="1:217" s="4" customFormat="1" x14ac:dyDescent="0.25">
      <c r="A87" s="9" t="s">
        <v>36</v>
      </c>
      <c r="B87" s="9">
        <f>COUNTIFS(E87:JQ87,"x")</f>
        <v>1</v>
      </c>
      <c r="C87" s="10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HI87" s="4" t="s">
        <v>17</v>
      </c>
    </row>
    <row r="88" spans="1:217" x14ac:dyDescent="0.25">
      <c r="A88" s="6"/>
      <c r="B88" s="6"/>
      <c r="C88" s="6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</row>
    <row r="89" spans="1:217" x14ac:dyDescent="0.25">
      <c r="A89" s="42" t="s">
        <v>19</v>
      </c>
      <c r="B89" s="15">
        <f>SUM(B90:B94)</f>
        <v>5</v>
      </c>
      <c r="C89" s="7">
        <f>(COUNTIFS(E90:JQ94,"x"))*20</f>
        <v>100</v>
      </c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</row>
    <row r="90" spans="1:217" s="5" customFormat="1" x14ac:dyDescent="0.25">
      <c r="A90" s="11" t="s">
        <v>32</v>
      </c>
      <c r="B90" s="11">
        <f>COUNTIFS(E90:JQ90,"x")</f>
        <v>1</v>
      </c>
      <c r="C90" s="12"/>
      <c r="D90" s="22"/>
      <c r="E90" s="22" t="s">
        <v>17</v>
      </c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</row>
    <row r="91" spans="1:217" s="5" customFormat="1" x14ac:dyDescent="0.25">
      <c r="A91" s="11" t="s">
        <v>33</v>
      </c>
      <c r="B91" s="11">
        <f>COUNTIFS(E91:JQ91,"x")</f>
        <v>1</v>
      </c>
      <c r="C91" s="1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DU91" s="5" t="s">
        <v>17</v>
      </c>
    </row>
    <row r="92" spans="1:217" s="5" customFormat="1" x14ac:dyDescent="0.25">
      <c r="A92" s="11" t="s">
        <v>34</v>
      </c>
      <c r="B92" s="11">
        <f>COUNTIFS(E92:JQ92,"x")</f>
        <v>1</v>
      </c>
      <c r="C92" s="1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5" t="s">
        <v>17</v>
      </c>
    </row>
    <row r="93" spans="1:217" s="5" customFormat="1" x14ac:dyDescent="0.25">
      <c r="A93" s="9" t="s">
        <v>35</v>
      </c>
      <c r="B93" s="11">
        <f>COUNTIFS(E93:JQ93,"x")</f>
        <v>1</v>
      </c>
      <c r="C93" s="1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 t="s">
        <v>17</v>
      </c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</row>
    <row r="94" spans="1:217" s="5" customFormat="1" x14ac:dyDescent="0.25">
      <c r="A94" s="9" t="s">
        <v>36</v>
      </c>
      <c r="B94" s="11">
        <f>COUNTIFS(E94:JQ94,"x")</f>
        <v>1</v>
      </c>
      <c r="C94" s="1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HI94" s="5" t="s">
        <v>17</v>
      </c>
    </row>
    <row r="95" spans="1:217" x14ac:dyDescent="0.25">
      <c r="A95" s="6"/>
      <c r="B95" s="6"/>
      <c r="C95" s="6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</row>
    <row r="96" spans="1:217" s="3" customFormat="1" x14ac:dyDescent="0.25">
      <c r="A96" s="8" t="s">
        <v>20</v>
      </c>
      <c r="B96" s="15">
        <f>SUM(B97:B101)</f>
        <v>5</v>
      </c>
      <c r="C96" s="7">
        <f>(COUNTIFS(E97:JQ101,"x"))*20</f>
        <v>100</v>
      </c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</row>
    <row r="97" spans="1:217" s="4" customFormat="1" x14ac:dyDescent="0.25">
      <c r="A97" s="17" t="s">
        <v>32</v>
      </c>
      <c r="B97" s="9">
        <f>COUNTIFS(E97:JQ97,"x")</f>
        <v>1</v>
      </c>
      <c r="C97" s="10"/>
      <c r="D97" s="21"/>
      <c r="E97" s="21" t="s">
        <v>17</v>
      </c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</row>
    <row r="98" spans="1:217" s="4" customFormat="1" x14ac:dyDescent="0.25">
      <c r="A98" s="17" t="s">
        <v>33</v>
      </c>
      <c r="B98" s="9">
        <f>COUNTIFS(E98:JQ98,"x")</f>
        <v>1</v>
      </c>
      <c r="C98" s="10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DU98" s="4" t="s">
        <v>17</v>
      </c>
    </row>
    <row r="99" spans="1:217" s="4" customFormat="1" x14ac:dyDescent="0.25">
      <c r="A99" s="9" t="s">
        <v>34</v>
      </c>
      <c r="B99" s="9">
        <f>COUNTIFS(E99:JQ99,"x")</f>
        <v>1</v>
      </c>
      <c r="C99" s="10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4" t="s">
        <v>17</v>
      </c>
    </row>
    <row r="100" spans="1:217" s="4" customFormat="1" x14ac:dyDescent="0.25">
      <c r="A100" s="9" t="s">
        <v>35</v>
      </c>
      <c r="B100" s="9">
        <f>COUNTIFS(E100:JQ100,"x")</f>
        <v>1</v>
      </c>
      <c r="C100" s="10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 t="s">
        <v>17</v>
      </c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</row>
    <row r="101" spans="1:217" s="4" customFormat="1" x14ac:dyDescent="0.25">
      <c r="A101" s="9" t="s">
        <v>36</v>
      </c>
      <c r="B101" s="9">
        <f>COUNTIFS(E101:JQ101,"x")</f>
        <v>1</v>
      </c>
      <c r="C101" s="10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HI101" s="4" t="s">
        <v>17</v>
      </c>
    </row>
    <row r="102" spans="1:217" x14ac:dyDescent="0.25">
      <c r="A102" s="6"/>
      <c r="B102" s="6"/>
      <c r="C102" s="6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</row>
    <row r="103" spans="1:217" x14ac:dyDescent="0.25">
      <c r="A103" s="42" t="s">
        <v>37</v>
      </c>
      <c r="B103" s="15">
        <f>SUM(B104:B108)</f>
        <v>5</v>
      </c>
      <c r="C103" s="7">
        <f>(COUNTIFS(E104:JQ108,"x"))*20</f>
        <v>100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</row>
    <row r="104" spans="1:217" s="5" customFormat="1" x14ac:dyDescent="0.25">
      <c r="A104" s="11" t="s">
        <v>32</v>
      </c>
      <c r="B104" s="11">
        <f>COUNTIFS(E104:JQ104,"x")</f>
        <v>1</v>
      </c>
      <c r="C104" s="12"/>
      <c r="D104" s="22"/>
      <c r="E104" s="22" t="s">
        <v>17</v>
      </c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</row>
    <row r="105" spans="1:217" s="5" customFormat="1" x14ac:dyDescent="0.25">
      <c r="A105" s="11" t="s">
        <v>33</v>
      </c>
      <c r="B105" s="11">
        <f>COUNTIFS(E105:JQ105,"x")</f>
        <v>1</v>
      </c>
      <c r="C105" s="1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DU105" s="5" t="s">
        <v>17</v>
      </c>
    </row>
    <row r="106" spans="1:217" s="5" customFormat="1" x14ac:dyDescent="0.25">
      <c r="A106" s="11" t="s">
        <v>34</v>
      </c>
      <c r="B106" s="11">
        <f>COUNTIFS(E106:JQ106,"x")</f>
        <v>1</v>
      </c>
      <c r="C106" s="1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5" t="s">
        <v>17</v>
      </c>
    </row>
    <row r="107" spans="1:217" s="5" customFormat="1" x14ac:dyDescent="0.25">
      <c r="A107" s="59" t="s">
        <v>35</v>
      </c>
      <c r="B107" s="11">
        <f>COUNTIFS(E107:JQ107,"x")</f>
        <v>1</v>
      </c>
      <c r="C107" s="1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H107" s="22"/>
      <c r="AI107" s="22"/>
      <c r="AJ107" s="22" t="s">
        <v>17</v>
      </c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</row>
    <row r="108" spans="1:217" s="5" customFormat="1" x14ac:dyDescent="0.25">
      <c r="A108" s="59" t="s">
        <v>36</v>
      </c>
      <c r="B108" s="11">
        <f>COUNTIFS(E108:JQ108,"x")</f>
        <v>1</v>
      </c>
      <c r="C108" s="1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HI108" s="5" t="s">
        <v>17</v>
      </c>
    </row>
    <row r="109" spans="1:217" x14ac:dyDescent="0.25">
      <c r="A109" s="6"/>
      <c r="B109" s="6"/>
      <c r="C109" s="6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</row>
    <row r="110" spans="1:217" s="3" customFormat="1" x14ac:dyDescent="0.25">
      <c r="A110" s="8" t="s">
        <v>22</v>
      </c>
      <c r="B110" s="15">
        <f>SUM(B111:B115)</f>
        <v>5</v>
      </c>
      <c r="C110" s="7">
        <f>(COUNTIFS(E111:JQ115,"x"))*20</f>
        <v>100</v>
      </c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</row>
    <row r="111" spans="1:217" s="4" customFormat="1" x14ac:dyDescent="0.25">
      <c r="A111" s="17" t="s">
        <v>32</v>
      </c>
      <c r="B111" s="9">
        <f>COUNTIFS(E111:JQ111,"x")</f>
        <v>1</v>
      </c>
      <c r="C111" s="10"/>
      <c r="D111" s="21"/>
      <c r="E111" s="21" t="s">
        <v>17</v>
      </c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</row>
    <row r="112" spans="1:217" s="4" customFormat="1" x14ac:dyDescent="0.25">
      <c r="A112" s="17" t="s">
        <v>33</v>
      </c>
      <c r="B112" s="9">
        <f>COUNTIFS(E112:JQ112,"x")</f>
        <v>1</v>
      </c>
      <c r="C112" s="10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DU112" s="4" t="s">
        <v>17</v>
      </c>
    </row>
    <row r="113" spans="1:277" s="4" customFormat="1" x14ac:dyDescent="0.25">
      <c r="A113" s="9" t="s">
        <v>34</v>
      </c>
      <c r="B113" s="9">
        <f>COUNTIFS(E113:JQ113,"x")</f>
        <v>1</v>
      </c>
      <c r="C113" s="10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4" t="s">
        <v>17</v>
      </c>
    </row>
    <row r="114" spans="1:277" s="4" customFormat="1" x14ac:dyDescent="0.25">
      <c r="A114" s="9" t="s">
        <v>35</v>
      </c>
      <c r="B114" s="9">
        <f>COUNTIFS(E114:JQ114,"x")</f>
        <v>1</v>
      </c>
      <c r="C114" s="10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 t="s">
        <v>17</v>
      </c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</row>
    <row r="115" spans="1:277" s="4" customFormat="1" x14ac:dyDescent="0.25">
      <c r="A115" s="9" t="s">
        <v>36</v>
      </c>
      <c r="B115" s="9">
        <f>COUNTIFS(E115:JQ115,"x")</f>
        <v>1</v>
      </c>
      <c r="C115" s="10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HI115" s="4" t="s">
        <v>17</v>
      </c>
    </row>
    <row r="116" spans="1:277" x14ac:dyDescent="0.25">
      <c r="A116" s="6"/>
      <c r="B116" s="6"/>
      <c r="C116" s="6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</row>
    <row r="117" spans="1:277" x14ac:dyDescent="0.25">
      <c r="A117" s="42" t="s">
        <v>23</v>
      </c>
      <c r="B117" s="15">
        <f>SUM(B118:B122)</f>
        <v>5</v>
      </c>
      <c r="C117" s="7">
        <f>(COUNTIFS(E118:JQ122,"x"))*20</f>
        <v>100</v>
      </c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</row>
    <row r="118" spans="1:277" s="5" customFormat="1" x14ac:dyDescent="0.25">
      <c r="A118" s="11" t="s">
        <v>32</v>
      </c>
      <c r="B118" s="11">
        <f>COUNTIFS(E118:JQ118,"x")</f>
        <v>1</v>
      </c>
      <c r="C118" s="12"/>
      <c r="D118" s="22"/>
      <c r="E118" s="22" t="s">
        <v>17</v>
      </c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</row>
    <row r="119" spans="1:277" s="5" customFormat="1" x14ac:dyDescent="0.25">
      <c r="A119" s="11" t="s">
        <v>33</v>
      </c>
      <c r="B119" s="11">
        <f>COUNTIFS(E119:JQ119,"x")</f>
        <v>1</v>
      </c>
      <c r="C119" s="1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DU119" s="5" t="s">
        <v>17</v>
      </c>
    </row>
    <row r="120" spans="1:277" s="5" customFormat="1" x14ac:dyDescent="0.25">
      <c r="A120" s="11" t="s">
        <v>34</v>
      </c>
      <c r="B120" s="11">
        <f>COUNTIFS(E120:JQ120,"x")</f>
        <v>1</v>
      </c>
      <c r="C120" s="1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5" t="s">
        <v>17</v>
      </c>
    </row>
    <row r="121" spans="1:277" s="5" customFormat="1" x14ac:dyDescent="0.25">
      <c r="A121" s="59" t="s">
        <v>35</v>
      </c>
      <c r="B121" s="11">
        <f>COUNTIFS(E121:JQ121,"x")</f>
        <v>1</v>
      </c>
      <c r="C121" s="1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 t="s">
        <v>17</v>
      </c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</row>
    <row r="122" spans="1:277" s="5" customFormat="1" x14ac:dyDescent="0.25">
      <c r="A122" s="59" t="s">
        <v>36</v>
      </c>
      <c r="B122" s="11">
        <f>COUNTIFS(E122:JQ122,"x")</f>
        <v>1</v>
      </c>
      <c r="C122" s="1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HI122" s="5" t="s">
        <v>17</v>
      </c>
    </row>
    <row r="123" spans="1:277" x14ac:dyDescent="0.25">
      <c r="A123" s="6"/>
      <c r="B123" s="6"/>
      <c r="C123" s="6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</row>
    <row r="124" spans="1:277" x14ac:dyDescent="0.25">
      <c r="A124" s="57" t="s">
        <v>24</v>
      </c>
      <c r="B124" s="15">
        <f>SUM(B125:B129)</f>
        <v>5</v>
      </c>
      <c r="C124" s="7">
        <f>(COUNTIFS(E125:JQ129,"x"))*20</f>
        <v>100</v>
      </c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</row>
    <row r="125" spans="1:277" s="5" customFormat="1" x14ac:dyDescent="0.25">
      <c r="A125" s="58" t="s">
        <v>32</v>
      </c>
      <c r="B125" s="11">
        <f>COUNTIFS(E125:JQ125,"x")</f>
        <v>1</v>
      </c>
      <c r="C125" s="12"/>
      <c r="D125" s="22"/>
      <c r="E125" s="21" t="s">
        <v>17</v>
      </c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  <c r="IV125" s="4"/>
      <c r="IW125" s="4"/>
      <c r="IX125" s="4"/>
      <c r="IY125" s="4"/>
      <c r="IZ125" s="4"/>
      <c r="JA125" s="4"/>
      <c r="JB125" s="4"/>
      <c r="JC125" s="4"/>
      <c r="JD125" s="4"/>
      <c r="JE125" s="4"/>
      <c r="JF125" s="4"/>
      <c r="JG125" s="4"/>
      <c r="JH125" s="4"/>
      <c r="JI125" s="4"/>
      <c r="JJ125" s="4"/>
      <c r="JK125" s="4"/>
      <c r="JL125" s="4"/>
      <c r="JM125" s="4"/>
      <c r="JN125" s="4"/>
      <c r="JO125" s="4"/>
      <c r="JP125" s="4"/>
      <c r="JQ125" s="4"/>
    </row>
    <row r="126" spans="1:277" s="5" customFormat="1" x14ac:dyDescent="0.25">
      <c r="A126" s="58" t="s">
        <v>33</v>
      </c>
      <c r="B126" s="11">
        <f>COUNTIFS(E126:JQ126,"x")</f>
        <v>1</v>
      </c>
      <c r="C126" s="12"/>
      <c r="D126" s="22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 t="s">
        <v>17</v>
      </c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  <c r="IQ126" s="4"/>
      <c r="IR126" s="4"/>
      <c r="IS126" s="4"/>
      <c r="IT126" s="4"/>
      <c r="IU126" s="4"/>
      <c r="IV126" s="4"/>
      <c r="IW126" s="4"/>
      <c r="IX126" s="4"/>
      <c r="IY126" s="4"/>
      <c r="IZ126" s="4"/>
      <c r="JA126" s="4"/>
      <c r="JB126" s="4"/>
      <c r="JC126" s="4"/>
      <c r="JD126" s="4"/>
      <c r="JE126" s="4"/>
      <c r="JF126" s="4"/>
      <c r="JG126" s="4"/>
      <c r="JH126" s="4"/>
      <c r="JI126" s="4"/>
      <c r="JJ126" s="4"/>
      <c r="JK126" s="4"/>
      <c r="JL126" s="4"/>
      <c r="JM126" s="4"/>
      <c r="JN126" s="4"/>
      <c r="JO126" s="4"/>
      <c r="JP126" s="4"/>
      <c r="JQ126" s="4"/>
    </row>
    <row r="127" spans="1:277" s="5" customFormat="1" x14ac:dyDescent="0.25">
      <c r="A127" s="59" t="s">
        <v>34</v>
      </c>
      <c r="B127" s="11">
        <f>COUNTIFS(E127:JQ127,"x")</f>
        <v>1</v>
      </c>
      <c r="C127" s="12"/>
      <c r="D127" s="22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4" t="s">
        <v>17</v>
      </c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  <c r="IQ127" s="4"/>
      <c r="IR127" s="4"/>
      <c r="IS127" s="4"/>
      <c r="IT127" s="4"/>
      <c r="IU127" s="4"/>
      <c r="IV127" s="4"/>
      <c r="IW127" s="4"/>
      <c r="IX127" s="4"/>
      <c r="IY127" s="4"/>
      <c r="IZ127" s="4"/>
      <c r="JA127" s="4"/>
      <c r="JB127" s="4"/>
      <c r="JC127" s="4"/>
      <c r="JD127" s="4"/>
      <c r="JE127" s="4"/>
      <c r="JF127" s="4"/>
      <c r="JG127" s="4"/>
      <c r="JH127" s="4"/>
      <c r="JI127" s="4"/>
      <c r="JJ127" s="4"/>
      <c r="JK127" s="4"/>
      <c r="JL127" s="4"/>
      <c r="JM127" s="4"/>
      <c r="JN127" s="4"/>
      <c r="JO127" s="4"/>
      <c r="JP127" s="4"/>
      <c r="JQ127" s="4"/>
    </row>
    <row r="128" spans="1:277" s="5" customFormat="1" x14ac:dyDescent="0.25">
      <c r="A128" s="59" t="s">
        <v>35</v>
      </c>
      <c r="B128" s="11">
        <f>COUNTIFS(E128:JQ128,"x")</f>
        <v>1</v>
      </c>
      <c r="C128" s="12"/>
      <c r="D128" s="22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 t="s">
        <v>17</v>
      </c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  <c r="IQ128" s="4"/>
      <c r="IR128" s="4"/>
      <c r="IS128" s="4"/>
      <c r="IT128" s="4"/>
      <c r="IU128" s="4"/>
      <c r="IV128" s="4"/>
      <c r="IW128" s="4"/>
      <c r="IX128" s="4"/>
      <c r="IY128" s="4"/>
      <c r="IZ128" s="4"/>
      <c r="JA128" s="4"/>
      <c r="JB128" s="4"/>
      <c r="JC128" s="4"/>
      <c r="JD128" s="4"/>
      <c r="JE128" s="4"/>
      <c r="JF128" s="4"/>
      <c r="JG128" s="4"/>
      <c r="JH128" s="4"/>
      <c r="JI128" s="4"/>
      <c r="JJ128" s="4"/>
      <c r="JK128" s="4"/>
      <c r="JL128" s="4"/>
      <c r="JM128" s="4"/>
      <c r="JN128" s="4"/>
      <c r="JO128" s="4"/>
      <c r="JP128" s="4"/>
      <c r="JQ128" s="4"/>
    </row>
    <row r="129" spans="1:277" s="5" customFormat="1" x14ac:dyDescent="0.25">
      <c r="A129" s="59" t="s">
        <v>36</v>
      </c>
      <c r="B129" s="11">
        <f>COUNTIFS(E129:JQ129,"x")</f>
        <v>1</v>
      </c>
      <c r="C129" s="12"/>
      <c r="D129" s="22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 t="s">
        <v>17</v>
      </c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  <c r="IQ129" s="4"/>
      <c r="IR129" s="4"/>
      <c r="IS129" s="4"/>
      <c r="IT129" s="4"/>
      <c r="IU129" s="4"/>
      <c r="IV129" s="4"/>
      <c r="IW129" s="4"/>
      <c r="IX129" s="4"/>
      <c r="IY129" s="4"/>
      <c r="IZ129" s="4"/>
      <c r="JA129" s="4"/>
      <c r="JB129" s="4"/>
      <c r="JC129" s="4"/>
      <c r="JD129" s="4"/>
      <c r="JE129" s="4"/>
      <c r="JF129" s="4"/>
      <c r="JG129" s="4"/>
      <c r="JH129" s="4"/>
      <c r="JI129" s="4"/>
      <c r="JJ129" s="4"/>
      <c r="JK129" s="4"/>
      <c r="JL129" s="4"/>
      <c r="JM129" s="4"/>
      <c r="JN129" s="4"/>
      <c r="JO129" s="4"/>
      <c r="JP129" s="4"/>
      <c r="JQ129" s="4"/>
    </row>
    <row r="130" spans="1:277" x14ac:dyDescent="0.25">
      <c r="A130" s="6"/>
      <c r="B130" s="6"/>
      <c r="C130" s="6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</row>
    <row r="131" spans="1:277" s="3" customFormat="1" x14ac:dyDescent="0.25">
      <c r="A131" s="56" t="s">
        <v>25</v>
      </c>
      <c r="B131" s="15">
        <f>SUM(B132:B136)</f>
        <v>5</v>
      </c>
      <c r="C131" s="7">
        <f>(COUNTIFS(E132:JQ136,"x"))*20</f>
        <v>100</v>
      </c>
      <c r="D131" s="2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  <c r="BI131" s="60"/>
      <c r="BJ131" s="60"/>
      <c r="BK131" s="60"/>
      <c r="BL131" s="61"/>
      <c r="BM131" s="61"/>
      <c r="BN131" s="61"/>
      <c r="BO131" s="61"/>
      <c r="BP131" s="61"/>
      <c r="BQ131" s="61"/>
      <c r="BR131" s="61"/>
      <c r="BS131" s="61"/>
      <c r="BT131" s="61"/>
      <c r="BU131" s="61"/>
      <c r="BV131" s="61"/>
      <c r="BW131" s="61"/>
      <c r="BX131" s="61"/>
      <c r="BY131" s="61"/>
      <c r="BZ131" s="61"/>
      <c r="CA131" s="61"/>
      <c r="CB131" s="61"/>
      <c r="CC131" s="61"/>
      <c r="CD131" s="61"/>
      <c r="CE131" s="61"/>
      <c r="CF131" s="61"/>
      <c r="CG131" s="61"/>
      <c r="CH131" s="61"/>
      <c r="CI131" s="61"/>
      <c r="CJ131" s="61"/>
      <c r="CK131" s="61"/>
      <c r="CL131" s="61"/>
      <c r="CM131" s="61"/>
      <c r="CN131" s="61"/>
      <c r="CO131" s="61"/>
      <c r="CP131" s="61"/>
      <c r="CQ131" s="61"/>
      <c r="CR131" s="61"/>
      <c r="CS131" s="61"/>
      <c r="CT131" s="61"/>
      <c r="CU131" s="61"/>
      <c r="CV131" s="61"/>
      <c r="CW131" s="61"/>
      <c r="CX131" s="61"/>
      <c r="CY131" s="61"/>
      <c r="CZ131" s="61"/>
      <c r="DA131" s="61"/>
      <c r="DB131" s="61"/>
      <c r="DC131" s="61"/>
      <c r="DD131" s="61"/>
      <c r="DE131" s="61"/>
      <c r="DF131" s="61"/>
      <c r="DG131" s="61"/>
      <c r="DH131" s="61"/>
      <c r="DI131" s="61"/>
      <c r="DJ131" s="61"/>
      <c r="DK131" s="61"/>
      <c r="DL131" s="61"/>
      <c r="DM131" s="61"/>
      <c r="DN131" s="61"/>
      <c r="DO131" s="61"/>
      <c r="DP131" s="61"/>
      <c r="DQ131" s="61"/>
      <c r="DR131" s="61"/>
      <c r="DS131" s="61"/>
      <c r="DT131" s="61"/>
      <c r="DU131" s="61"/>
      <c r="DV131" s="61"/>
      <c r="DW131" s="61"/>
      <c r="DX131" s="61"/>
      <c r="DY131" s="61"/>
      <c r="DZ131" s="61"/>
      <c r="EA131" s="61"/>
      <c r="EB131" s="61"/>
      <c r="EC131" s="61"/>
      <c r="ED131" s="61"/>
      <c r="EE131" s="61"/>
      <c r="EF131" s="61"/>
      <c r="EG131" s="61"/>
      <c r="EH131" s="61"/>
      <c r="EI131" s="61"/>
      <c r="EJ131" s="61"/>
      <c r="EK131" s="61"/>
      <c r="EL131" s="61"/>
      <c r="EM131" s="61"/>
      <c r="EN131" s="61"/>
      <c r="EO131" s="61"/>
      <c r="EP131" s="61"/>
      <c r="EQ131" s="61"/>
      <c r="ER131" s="61"/>
      <c r="ES131" s="61"/>
      <c r="ET131" s="61"/>
      <c r="EU131" s="61"/>
      <c r="EV131" s="61"/>
      <c r="EW131" s="61"/>
      <c r="EX131" s="61"/>
      <c r="EY131" s="61"/>
      <c r="EZ131" s="61"/>
      <c r="FA131" s="61"/>
      <c r="FB131" s="61"/>
      <c r="FC131" s="61"/>
      <c r="FD131" s="61"/>
      <c r="FE131" s="61"/>
      <c r="FF131" s="61"/>
      <c r="FG131" s="61"/>
      <c r="FH131" s="61"/>
      <c r="FI131" s="61"/>
      <c r="FJ131" s="61"/>
      <c r="FK131" s="61"/>
      <c r="FL131" s="61"/>
      <c r="FM131" s="61"/>
      <c r="FN131" s="61"/>
      <c r="FO131" s="61"/>
      <c r="FP131" s="61"/>
      <c r="FQ131" s="61"/>
      <c r="FR131" s="61"/>
      <c r="FS131" s="61"/>
      <c r="FT131" s="61"/>
      <c r="FU131" s="61"/>
      <c r="FV131" s="61"/>
      <c r="FW131" s="61"/>
      <c r="FX131" s="61"/>
      <c r="FY131" s="61"/>
      <c r="FZ131" s="61"/>
      <c r="GA131" s="61"/>
      <c r="GB131" s="61"/>
      <c r="GC131" s="61"/>
      <c r="GD131" s="61"/>
      <c r="GE131" s="61"/>
      <c r="GF131" s="61"/>
      <c r="GG131" s="61"/>
      <c r="GH131" s="61"/>
      <c r="GI131" s="61"/>
      <c r="GJ131" s="61"/>
      <c r="GK131" s="61"/>
      <c r="GL131" s="61"/>
      <c r="GM131" s="61"/>
      <c r="GN131" s="61"/>
      <c r="GO131" s="61"/>
      <c r="GP131" s="61"/>
      <c r="GQ131" s="61"/>
      <c r="GR131" s="61"/>
      <c r="GS131" s="61"/>
      <c r="GT131" s="61"/>
      <c r="GU131" s="61"/>
      <c r="GV131" s="61"/>
      <c r="GW131" s="61"/>
      <c r="GX131" s="61"/>
      <c r="GY131" s="61"/>
      <c r="GZ131" s="61"/>
      <c r="HA131" s="61"/>
      <c r="HB131" s="61"/>
      <c r="HC131" s="61"/>
      <c r="HD131" s="61"/>
      <c r="HE131" s="61"/>
      <c r="HF131" s="61"/>
      <c r="HG131" s="61"/>
      <c r="HH131" s="61"/>
      <c r="HI131" s="61"/>
      <c r="HJ131" s="61"/>
      <c r="HK131" s="61"/>
      <c r="HL131" s="61"/>
      <c r="HM131" s="61"/>
      <c r="HN131" s="61"/>
      <c r="HO131" s="61"/>
      <c r="HP131" s="61"/>
      <c r="HQ131" s="61"/>
      <c r="HR131" s="61"/>
      <c r="HS131" s="61"/>
      <c r="HT131" s="61"/>
      <c r="HU131" s="61"/>
      <c r="HV131" s="61"/>
      <c r="HW131" s="61"/>
      <c r="HX131" s="61"/>
      <c r="HY131" s="61"/>
      <c r="HZ131" s="61"/>
      <c r="IA131" s="61"/>
      <c r="IB131" s="61"/>
      <c r="IC131" s="61"/>
      <c r="ID131" s="61"/>
      <c r="IE131" s="61"/>
      <c r="IF131" s="61"/>
      <c r="IG131" s="61"/>
      <c r="IH131" s="61"/>
      <c r="II131" s="61"/>
      <c r="IJ131" s="61"/>
      <c r="IK131" s="61"/>
      <c r="IL131" s="61"/>
      <c r="IM131" s="61"/>
      <c r="IN131" s="61"/>
      <c r="IO131" s="61"/>
      <c r="IP131" s="61"/>
      <c r="IQ131" s="61"/>
      <c r="IR131" s="61"/>
      <c r="IS131" s="61"/>
      <c r="IT131" s="61"/>
      <c r="IU131" s="61"/>
      <c r="IV131" s="61"/>
      <c r="IW131" s="61"/>
      <c r="IX131" s="61"/>
      <c r="IY131" s="61"/>
      <c r="IZ131" s="61"/>
      <c r="JA131" s="61"/>
      <c r="JB131" s="61"/>
      <c r="JC131" s="61"/>
      <c r="JD131" s="61"/>
      <c r="JE131" s="61"/>
      <c r="JF131" s="61"/>
      <c r="JG131" s="61"/>
      <c r="JH131" s="61"/>
      <c r="JI131" s="61"/>
      <c r="JJ131" s="61"/>
      <c r="JK131" s="61"/>
      <c r="JL131" s="61"/>
      <c r="JM131" s="61"/>
      <c r="JN131" s="61"/>
      <c r="JO131" s="61"/>
      <c r="JP131" s="61"/>
      <c r="JQ131" s="61"/>
    </row>
    <row r="132" spans="1:277" s="4" customFormat="1" x14ac:dyDescent="0.25">
      <c r="A132" s="9" t="s">
        <v>32</v>
      </c>
      <c r="B132" s="9">
        <f>COUNTIFS(E132:JQ132,"x")</f>
        <v>1</v>
      </c>
      <c r="C132" s="10"/>
      <c r="D132" s="21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 t="s">
        <v>17</v>
      </c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3"/>
      <c r="BM132" s="63"/>
      <c r="BN132" s="63"/>
      <c r="BO132" s="63"/>
      <c r="BP132" s="63"/>
      <c r="BQ132" s="63"/>
      <c r="BR132" s="63"/>
      <c r="BS132" s="63"/>
      <c r="BT132" s="63"/>
      <c r="BU132" s="63"/>
      <c r="BV132" s="63"/>
      <c r="BW132" s="63"/>
      <c r="BX132" s="63"/>
      <c r="BY132" s="63"/>
      <c r="BZ132" s="63"/>
      <c r="CA132" s="63"/>
      <c r="CB132" s="63"/>
      <c r="CC132" s="63"/>
      <c r="CD132" s="63"/>
      <c r="CE132" s="63"/>
      <c r="CF132" s="63"/>
      <c r="CG132" s="63"/>
      <c r="CH132" s="63"/>
      <c r="CI132" s="63"/>
      <c r="CJ132" s="63"/>
      <c r="CK132" s="63"/>
      <c r="CL132" s="63"/>
      <c r="CM132" s="63"/>
      <c r="CN132" s="63"/>
      <c r="CO132" s="63"/>
      <c r="CP132" s="63"/>
      <c r="CQ132" s="63"/>
      <c r="CR132" s="63"/>
      <c r="CS132" s="63"/>
      <c r="CT132" s="63"/>
      <c r="CU132" s="63"/>
      <c r="CV132" s="63"/>
      <c r="CW132" s="63"/>
      <c r="CX132" s="63"/>
      <c r="CY132" s="63"/>
      <c r="CZ132" s="63"/>
      <c r="DA132" s="63"/>
      <c r="DB132" s="63"/>
      <c r="DC132" s="63"/>
      <c r="DD132" s="63"/>
      <c r="DE132" s="63"/>
      <c r="DF132" s="63"/>
      <c r="DG132" s="63"/>
      <c r="DH132" s="63"/>
      <c r="DI132" s="63"/>
      <c r="DJ132" s="63"/>
      <c r="DK132" s="63"/>
      <c r="DL132" s="63"/>
      <c r="DM132" s="63"/>
      <c r="DN132" s="63"/>
      <c r="DO132" s="63"/>
      <c r="DP132" s="63"/>
      <c r="DQ132" s="63"/>
      <c r="DR132" s="63"/>
      <c r="DS132" s="63"/>
      <c r="DT132" s="63"/>
      <c r="DU132" s="63"/>
      <c r="DV132" s="63"/>
      <c r="DW132" s="63"/>
      <c r="DX132" s="63"/>
      <c r="DY132" s="63"/>
      <c r="DZ132" s="63"/>
      <c r="EA132" s="63"/>
      <c r="EB132" s="63"/>
      <c r="EC132" s="63"/>
      <c r="ED132" s="63"/>
      <c r="EE132" s="63"/>
      <c r="EF132" s="63"/>
      <c r="EG132" s="63"/>
      <c r="EH132" s="63"/>
      <c r="EI132" s="63"/>
      <c r="EJ132" s="63"/>
      <c r="EK132" s="63"/>
      <c r="EL132" s="63"/>
      <c r="EM132" s="63"/>
      <c r="EN132" s="63"/>
      <c r="EO132" s="63"/>
      <c r="EP132" s="63"/>
      <c r="EQ132" s="63"/>
      <c r="ER132" s="63"/>
      <c r="ES132" s="63"/>
      <c r="ET132" s="63"/>
      <c r="EU132" s="63"/>
      <c r="EV132" s="63"/>
      <c r="EW132" s="63"/>
      <c r="EX132" s="63"/>
      <c r="EY132" s="63"/>
      <c r="EZ132" s="63"/>
      <c r="FA132" s="63"/>
      <c r="FB132" s="63"/>
      <c r="FC132" s="63"/>
      <c r="FD132" s="63"/>
      <c r="FE132" s="63"/>
      <c r="FF132" s="63"/>
      <c r="FG132" s="63"/>
      <c r="FH132" s="63"/>
      <c r="FI132" s="63"/>
      <c r="FJ132" s="63"/>
      <c r="FK132" s="63"/>
      <c r="FL132" s="63"/>
      <c r="FM132" s="63"/>
      <c r="FN132" s="63"/>
      <c r="FO132" s="63"/>
      <c r="FP132" s="63"/>
      <c r="FQ132" s="63"/>
      <c r="FR132" s="63"/>
      <c r="FS132" s="63"/>
      <c r="FT132" s="63"/>
      <c r="FU132" s="63"/>
      <c r="FV132" s="63"/>
      <c r="FW132" s="63"/>
      <c r="FX132" s="63"/>
      <c r="FY132" s="63"/>
      <c r="FZ132" s="63"/>
      <c r="GA132" s="63"/>
      <c r="GB132" s="63"/>
      <c r="GC132" s="63"/>
      <c r="GD132" s="63"/>
      <c r="GE132" s="63"/>
      <c r="GF132" s="63"/>
      <c r="GG132" s="63"/>
      <c r="GH132" s="63"/>
      <c r="GI132" s="63"/>
      <c r="GJ132" s="63"/>
      <c r="GK132" s="63"/>
      <c r="GL132" s="63"/>
      <c r="GM132" s="63"/>
      <c r="GN132" s="63"/>
      <c r="GO132" s="63"/>
      <c r="GP132" s="63"/>
      <c r="GQ132" s="63"/>
      <c r="GR132" s="63"/>
      <c r="GS132" s="63"/>
      <c r="GT132" s="63"/>
      <c r="GU132" s="63"/>
      <c r="GV132" s="63"/>
      <c r="GW132" s="63"/>
      <c r="GX132" s="63"/>
      <c r="GY132" s="63"/>
      <c r="GZ132" s="63"/>
      <c r="HA132" s="63"/>
      <c r="HB132" s="63"/>
      <c r="HC132" s="63"/>
      <c r="HD132" s="63"/>
      <c r="HE132" s="63"/>
      <c r="HF132" s="63"/>
      <c r="HG132" s="63"/>
      <c r="HH132" s="63"/>
      <c r="HI132" s="63"/>
      <c r="HJ132" s="63"/>
      <c r="HK132" s="63"/>
      <c r="HL132" s="63"/>
      <c r="HM132" s="63"/>
      <c r="HN132" s="63"/>
      <c r="HO132" s="63"/>
      <c r="HP132" s="63"/>
      <c r="HQ132" s="63"/>
      <c r="HR132" s="63"/>
      <c r="HS132" s="63"/>
      <c r="HT132" s="63"/>
      <c r="HU132" s="63"/>
      <c r="HV132" s="63"/>
      <c r="HW132" s="63"/>
      <c r="HX132" s="63"/>
      <c r="HY132" s="63"/>
      <c r="HZ132" s="63"/>
      <c r="IA132" s="63"/>
      <c r="IB132" s="63"/>
      <c r="IC132" s="63"/>
      <c r="ID132" s="63"/>
      <c r="IE132" s="63"/>
      <c r="IF132" s="63"/>
      <c r="IG132" s="63"/>
      <c r="IH132" s="63"/>
      <c r="II132" s="63"/>
      <c r="IJ132" s="63"/>
      <c r="IK132" s="63"/>
      <c r="IL132" s="63"/>
      <c r="IM132" s="63"/>
      <c r="IN132" s="63"/>
      <c r="IO132" s="63"/>
      <c r="IP132" s="63"/>
      <c r="IQ132" s="63"/>
      <c r="IR132" s="63"/>
      <c r="IS132" s="63"/>
      <c r="IT132" s="63"/>
      <c r="IU132" s="63"/>
      <c r="IV132" s="63"/>
      <c r="IW132" s="63"/>
      <c r="IX132" s="63"/>
      <c r="IY132" s="63"/>
      <c r="IZ132" s="63"/>
      <c r="JA132" s="63"/>
      <c r="JB132" s="63"/>
      <c r="JC132" s="63"/>
      <c r="JD132" s="63"/>
      <c r="JE132" s="63"/>
      <c r="JF132" s="63"/>
      <c r="JG132" s="63"/>
      <c r="JH132" s="63"/>
      <c r="JI132" s="63"/>
      <c r="JJ132" s="63"/>
      <c r="JK132" s="63"/>
      <c r="JL132" s="63"/>
      <c r="JM132" s="63"/>
      <c r="JN132" s="63"/>
      <c r="JO132" s="63"/>
      <c r="JP132" s="63"/>
      <c r="JQ132" s="63"/>
    </row>
    <row r="133" spans="1:277" s="4" customFormat="1" x14ac:dyDescent="0.25">
      <c r="A133" s="9" t="s">
        <v>33</v>
      </c>
      <c r="B133" s="9">
        <f>COUNTIFS(E133:JQ133,"x")</f>
        <v>1</v>
      </c>
      <c r="C133" s="10"/>
      <c r="D133" s="21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  <c r="BF133" s="62"/>
      <c r="BG133" s="62"/>
      <c r="BH133" s="62"/>
      <c r="BI133" s="62"/>
      <c r="BJ133" s="62"/>
      <c r="BK133" s="62"/>
      <c r="BL133" s="63"/>
      <c r="BM133" s="63"/>
      <c r="BN133" s="63"/>
      <c r="BO133" s="63"/>
      <c r="BP133" s="63"/>
      <c r="BQ133" s="63"/>
      <c r="BR133" s="63"/>
      <c r="BS133" s="63"/>
      <c r="BT133" s="63"/>
      <c r="BU133" s="63"/>
      <c r="BV133" s="63"/>
      <c r="BW133" s="63"/>
      <c r="BX133" s="63"/>
      <c r="BY133" s="63"/>
      <c r="BZ133" s="63"/>
      <c r="CA133" s="63"/>
      <c r="CB133" s="63"/>
      <c r="CC133" s="63"/>
      <c r="CD133" s="63"/>
      <c r="CE133" s="63"/>
      <c r="CF133" s="63"/>
      <c r="CG133" s="63"/>
      <c r="CH133" s="63"/>
      <c r="CI133" s="63"/>
      <c r="CJ133" s="63"/>
      <c r="CK133" s="63"/>
      <c r="CL133" s="63"/>
      <c r="CM133" s="63"/>
      <c r="CN133" s="63"/>
      <c r="CO133" s="63"/>
      <c r="CP133" s="63"/>
      <c r="CQ133" s="63"/>
      <c r="CR133" s="63"/>
      <c r="CS133" s="63"/>
      <c r="CT133" s="63"/>
      <c r="CU133" s="63"/>
      <c r="CV133" s="63"/>
      <c r="CW133" s="63"/>
      <c r="CX133" s="63"/>
      <c r="CY133" s="63"/>
      <c r="CZ133" s="63"/>
      <c r="DA133" s="63"/>
      <c r="DB133" s="63"/>
      <c r="DC133" s="63"/>
      <c r="DD133" s="63"/>
      <c r="DE133" s="63"/>
      <c r="DF133" s="63"/>
      <c r="DG133" s="63"/>
      <c r="DH133" s="63"/>
      <c r="DI133" s="63"/>
      <c r="DJ133" s="63"/>
      <c r="DK133" s="63"/>
      <c r="DL133" s="63"/>
      <c r="DM133" s="63"/>
      <c r="DN133" s="63"/>
      <c r="DO133" s="63"/>
      <c r="DP133" s="63"/>
      <c r="DQ133" s="63"/>
      <c r="DR133" s="63"/>
      <c r="DS133" s="63"/>
      <c r="DT133" s="63"/>
      <c r="DU133" s="63"/>
      <c r="DV133" s="63"/>
      <c r="DW133" s="63"/>
      <c r="DX133" s="63"/>
      <c r="DY133" s="63"/>
      <c r="DZ133" s="63"/>
      <c r="EA133" s="63"/>
      <c r="EB133" s="63"/>
      <c r="EC133" s="63"/>
      <c r="ED133" s="63"/>
      <c r="EE133" s="63"/>
      <c r="EF133" s="63"/>
      <c r="EG133" s="63"/>
      <c r="EH133" s="63"/>
      <c r="EI133" s="63"/>
      <c r="EJ133" s="63"/>
      <c r="EK133" s="63"/>
      <c r="EL133" s="63"/>
      <c r="EM133" s="63"/>
      <c r="EN133" s="63"/>
      <c r="EO133" s="63"/>
      <c r="EP133" s="63"/>
      <c r="EQ133" s="63"/>
      <c r="ER133" s="63"/>
      <c r="ES133" s="63"/>
      <c r="ET133" s="63"/>
      <c r="EU133" s="63"/>
      <c r="EV133" s="63"/>
      <c r="EW133" s="63"/>
      <c r="EX133" s="63"/>
      <c r="EY133" s="63"/>
      <c r="EZ133" s="63"/>
      <c r="FA133" s="63"/>
      <c r="FB133" s="63"/>
      <c r="FC133" s="63"/>
      <c r="FD133" s="63"/>
      <c r="FE133" s="63"/>
      <c r="FF133" s="63"/>
      <c r="FG133" s="63"/>
      <c r="FH133" s="63"/>
      <c r="FI133" s="63"/>
      <c r="FJ133" s="63"/>
      <c r="FK133" s="63"/>
      <c r="FL133" s="63"/>
      <c r="FM133" s="63"/>
      <c r="FN133" s="63"/>
      <c r="FO133" s="63"/>
      <c r="FP133" s="63"/>
      <c r="FQ133" s="63"/>
      <c r="FR133" s="63"/>
      <c r="FS133" s="63"/>
      <c r="FT133" s="63"/>
      <c r="FU133" s="63"/>
      <c r="FV133" s="63"/>
      <c r="FW133" s="63"/>
      <c r="FX133" s="63"/>
      <c r="FY133" s="63"/>
      <c r="FZ133" s="63"/>
      <c r="GA133" s="63"/>
      <c r="GB133" s="63"/>
      <c r="GC133" s="63"/>
      <c r="GD133" s="63"/>
      <c r="GE133" s="63"/>
      <c r="GF133" s="63"/>
      <c r="GG133" s="63"/>
      <c r="GH133" s="63"/>
      <c r="GI133" s="63"/>
      <c r="GJ133" s="63"/>
      <c r="GK133" s="63"/>
      <c r="GL133" s="63"/>
      <c r="GM133" s="63"/>
      <c r="GN133" s="63"/>
      <c r="GO133" s="63"/>
      <c r="GP133" s="63"/>
      <c r="GQ133" s="63"/>
      <c r="GR133" s="63"/>
      <c r="GS133" s="63"/>
      <c r="GT133" s="63"/>
      <c r="GU133" s="63"/>
      <c r="GV133" s="63"/>
      <c r="GW133" s="63"/>
      <c r="GX133" s="63"/>
      <c r="GY133" s="63"/>
      <c r="GZ133" s="63"/>
      <c r="HA133" s="63"/>
      <c r="HB133" s="63"/>
      <c r="HC133" s="63"/>
      <c r="HD133" s="63"/>
      <c r="HE133" s="63"/>
      <c r="HF133" s="63"/>
      <c r="HG133" s="63"/>
      <c r="HH133" s="63"/>
      <c r="HI133" s="63" t="s">
        <v>17</v>
      </c>
      <c r="HJ133" s="63"/>
      <c r="HK133" s="63"/>
      <c r="HL133" s="63"/>
      <c r="HM133" s="63"/>
      <c r="HN133" s="63"/>
      <c r="HO133" s="63"/>
      <c r="HP133" s="63"/>
      <c r="HQ133" s="63"/>
      <c r="HR133" s="63"/>
      <c r="HS133" s="63"/>
      <c r="HT133" s="63"/>
      <c r="HU133" s="63"/>
      <c r="HV133" s="63"/>
      <c r="HW133" s="63"/>
      <c r="HX133" s="63"/>
      <c r="HY133" s="63"/>
      <c r="HZ133" s="63"/>
      <c r="IA133" s="63"/>
      <c r="IB133" s="63"/>
      <c r="IC133" s="63"/>
      <c r="ID133" s="63"/>
      <c r="IE133" s="63"/>
      <c r="IF133" s="63"/>
      <c r="IG133" s="63"/>
      <c r="IH133" s="63"/>
      <c r="II133" s="63"/>
      <c r="IJ133" s="63"/>
      <c r="IK133" s="63"/>
      <c r="IL133" s="63"/>
      <c r="IM133" s="63"/>
      <c r="IN133" s="63"/>
      <c r="IO133" s="63"/>
      <c r="IP133" s="63"/>
      <c r="IQ133" s="63"/>
      <c r="IR133" s="63"/>
      <c r="IS133" s="63"/>
      <c r="IT133" s="63"/>
      <c r="IU133" s="63"/>
      <c r="IV133" s="63"/>
      <c r="IW133" s="63"/>
      <c r="IX133" s="63"/>
      <c r="IY133" s="63"/>
      <c r="IZ133" s="63"/>
      <c r="JA133" s="63"/>
      <c r="JB133" s="63"/>
      <c r="JC133" s="63"/>
      <c r="JD133" s="63"/>
      <c r="JE133" s="63"/>
      <c r="JF133" s="63"/>
      <c r="JG133" s="63"/>
      <c r="JH133" s="63"/>
      <c r="JI133" s="63"/>
      <c r="JJ133" s="63"/>
      <c r="JK133" s="63"/>
      <c r="JL133" s="63"/>
      <c r="JM133" s="63"/>
      <c r="JN133" s="63"/>
      <c r="JO133" s="63"/>
      <c r="JP133" s="63"/>
      <c r="JQ133" s="63"/>
    </row>
    <row r="134" spans="1:277" s="4" customFormat="1" x14ac:dyDescent="0.25">
      <c r="A134" s="9" t="s">
        <v>34</v>
      </c>
      <c r="B134" s="9">
        <f>COUNTIFS(E134:JQ134,"x")</f>
        <v>1</v>
      </c>
      <c r="C134" s="10"/>
      <c r="D134" s="21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  <c r="BD134" s="62"/>
      <c r="BE134" s="62"/>
      <c r="BF134" s="62"/>
      <c r="BG134" s="62"/>
      <c r="BH134" s="62"/>
      <c r="BI134" s="62"/>
      <c r="BJ134" s="62"/>
      <c r="BK134" s="62"/>
      <c r="BL134" s="63"/>
      <c r="BM134" s="63"/>
      <c r="BN134" s="63"/>
      <c r="BO134" s="63"/>
      <c r="BP134" s="63"/>
      <c r="BQ134" s="63"/>
      <c r="BR134" s="63"/>
      <c r="BS134" s="63"/>
      <c r="BT134" s="63"/>
      <c r="BU134" s="63"/>
      <c r="BV134" s="63"/>
      <c r="BW134" s="63"/>
      <c r="BX134" s="63"/>
      <c r="BY134" s="63"/>
      <c r="BZ134" s="63"/>
      <c r="CA134" s="63"/>
      <c r="CB134" s="63"/>
      <c r="CC134" s="63"/>
      <c r="CD134" s="63"/>
      <c r="CE134" s="63"/>
      <c r="CF134" s="63"/>
      <c r="CG134" s="63"/>
      <c r="CH134" s="63"/>
      <c r="CI134" s="63"/>
      <c r="CJ134" s="63"/>
      <c r="CK134" s="63"/>
      <c r="CL134" s="63"/>
      <c r="CM134" s="63"/>
      <c r="CN134" s="63"/>
      <c r="CO134" s="63"/>
      <c r="CP134" s="63"/>
      <c r="CQ134" s="63" t="s">
        <v>17</v>
      </c>
      <c r="CR134" s="63"/>
      <c r="CS134" s="63"/>
      <c r="CT134" s="63"/>
      <c r="CU134" s="63"/>
      <c r="CV134" s="63"/>
      <c r="CW134" s="63"/>
      <c r="CX134" s="63"/>
      <c r="CY134" s="63"/>
      <c r="CZ134" s="63"/>
      <c r="DA134" s="63"/>
      <c r="DB134" s="63"/>
      <c r="DC134" s="63"/>
      <c r="DD134" s="63"/>
      <c r="DE134" s="63"/>
      <c r="DF134" s="63"/>
      <c r="DG134" s="63"/>
      <c r="DH134" s="63"/>
      <c r="DI134" s="63"/>
      <c r="DJ134" s="63"/>
      <c r="DK134" s="63"/>
      <c r="DL134" s="63"/>
      <c r="DM134" s="63"/>
      <c r="DN134" s="63"/>
      <c r="DO134" s="63"/>
      <c r="DP134" s="63"/>
      <c r="DQ134" s="63"/>
      <c r="DR134" s="63"/>
      <c r="DS134" s="63"/>
      <c r="DT134" s="63"/>
      <c r="DU134" s="63"/>
      <c r="DV134" s="63"/>
      <c r="DW134" s="63"/>
      <c r="DX134" s="63"/>
      <c r="DY134" s="63"/>
      <c r="DZ134" s="63"/>
      <c r="EA134" s="63"/>
      <c r="EB134" s="63"/>
      <c r="EC134" s="63"/>
      <c r="ED134" s="63"/>
      <c r="EE134" s="63"/>
      <c r="EF134" s="63"/>
      <c r="EG134" s="63"/>
      <c r="EH134" s="63"/>
      <c r="EI134" s="63"/>
      <c r="EJ134" s="63"/>
      <c r="EK134" s="63"/>
      <c r="EL134" s="63"/>
      <c r="EM134" s="63"/>
      <c r="EN134" s="63"/>
      <c r="EO134" s="63"/>
      <c r="EP134" s="63"/>
      <c r="EQ134" s="63"/>
      <c r="ER134" s="63"/>
      <c r="ES134" s="63"/>
      <c r="ET134" s="63"/>
      <c r="EU134" s="63"/>
      <c r="EV134" s="63"/>
      <c r="EW134" s="63"/>
      <c r="EX134" s="63"/>
      <c r="EY134" s="63"/>
      <c r="EZ134" s="63"/>
      <c r="FA134" s="63"/>
      <c r="FB134" s="63"/>
      <c r="FC134" s="63"/>
      <c r="FD134" s="63"/>
      <c r="FE134" s="63"/>
      <c r="FF134" s="63"/>
      <c r="FG134" s="63"/>
      <c r="FH134" s="63"/>
      <c r="FI134" s="63"/>
      <c r="FJ134" s="63"/>
      <c r="FK134" s="63"/>
      <c r="FL134" s="63"/>
      <c r="FM134" s="63"/>
      <c r="FN134" s="63"/>
      <c r="FO134" s="63"/>
      <c r="FP134" s="63"/>
      <c r="FQ134" s="63"/>
      <c r="FR134" s="63"/>
      <c r="FS134" s="63"/>
      <c r="FT134" s="63"/>
      <c r="FU134" s="63"/>
      <c r="FV134" s="63"/>
      <c r="FW134" s="63"/>
      <c r="FX134" s="63"/>
      <c r="FY134" s="63"/>
      <c r="FZ134" s="63"/>
      <c r="GA134" s="63"/>
      <c r="GB134" s="63"/>
      <c r="GC134" s="63"/>
      <c r="GD134" s="63"/>
      <c r="GE134" s="63"/>
      <c r="GF134" s="63"/>
      <c r="GG134" s="63"/>
      <c r="GH134" s="63"/>
      <c r="GI134" s="63"/>
      <c r="GJ134" s="63"/>
      <c r="GK134" s="63"/>
      <c r="GL134" s="63"/>
      <c r="GM134" s="63"/>
      <c r="GN134" s="63"/>
      <c r="GO134" s="63"/>
      <c r="GP134" s="63"/>
      <c r="GQ134" s="63"/>
      <c r="GR134" s="63"/>
      <c r="GS134" s="63"/>
      <c r="GT134" s="63"/>
      <c r="GU134" s="63"/>
      <c r="GV134" s="63"/>
      <c r="GW134" s="63"/>
      <c r="GX134" s="63"/>
      <c r="GY134" s="63"/>
      <c r="GZ134" s="63"/>
      <c r="HA134" s="63"/>
      <c r="HB134" s="63"/>
      <c r="HC134" s="63"/>
      <c r="HD134" s="63"/>
      <c r="HE134" s="63"/>
      <c r="HF134" s="63"/>
      <c r="HG134" s="63"/>
      <c r="HH134" s="63"/>
      <c r="HI134" s="63"/>
      <c r="HJ134" s="63"/>
      <c r="HK134" s="63"/>
      <c r="HL134" s="63"/>
      <c r="HM134" s="63"/>
      <c r="HN134" s="63"/>
      <c r="HO134" s="63"/>
      <c r="HP134" s="63"/>
      <c r="HQ134" s="63"/>
      <c r="HR134" s="63"/>
      <c r="HS134" s="63"/>
      <c r="HT134" s="63"/>
      <c r="HU134" s="63"/>
      <c r="HV134" s="63"/>
      <c r="HW134" s="63"/>
      <c r="HX134" s="63"/>
      <c r="HY134" s="63"/>
      <c r="HZ134" s="63"/>
      <c r="IA134" s="63"/>
      <c r="IB134" s="63"/>
      <c r="IC134" s="63"/>
      <c r="ID134" s="63"/>
      <c r="IE134" s="63"/>
      <c r="IF134" s="63"/>
      <c r="IG134" s="63"/>
      <c r="IH134" s="63"/>
      <c r="II134" s="63"/>
      <c r="IJ134" s="63"/>
      <c r="IK134" s="63"/>
      <c r="IL134" s="63"/>
      <c r="IM134" s="63"/>
      <c r="IN134" s="63"/>
      <c r="IO134" s="63"/>
      <c r="IP134" s="63"/>
      <c r="IQ134" s="63"/>
      <c r="IR134" s="63"/>
      <c r="IS134" s="63"/>
      <c r="IT134" s="63"/>
      <c r="IU134" s="63"/>
      <c r="IV134" s="63"/>
      <c r="IW134" s="63"/>
      <c r="IX134" s="63"/>
      <c r="IY134" s="63"/>
      <c r="IZ134" s="63"/>
      <c r="JA134" s="63"/>
      <c r="JB134" s="63"/>
      <c r="JC134" s="63"/>
      <c r="JD134" s="63"/>
      <c r="JE134" s="63"/>
      <c r="JF134" s="63"/>
      <c r="JG134" s="63"/>
      <c r="JH134" s="63"/>
      <c r="JI134" s="63"/>
      <c r="JJ134" s="63"/>
      <c r="JK134" s="63"/>
      <c r="JL134" s="63"/>
      <c r="JM134" s="63"/>
      <c r="JN134" s="63"/>
      <c r="JO134" s="63"/>
      <c r="JP134" s="63"/>
      <c r="JQ134" s="63"/>
    </row>
    <row r="135" spans="1:277" s="4" customFormat="1" x14ac:dyDescent="0.25">
      <c r="A135" s="9" t="s">
        <v>35</v>
      </c>
      <c r="B135" s="9">
        <f>COUNTIFS(E135:JQ135,"x")</f>
        <v>1</v>
      </c>
      <c r="C135" s="10"/>
      <c r="D135" s="21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/>
      <c r="BE135" s="62"/>
      <c r="BF135" s="62"/>
      <c r="BG135" s="62"/>
      <c r="BH135" s="62"/>
      <c r="BI135" s="62"/>
      <c r="BJ135" s="62"/>
      <c r="BK135" s="62"/>
      <c r="BL135" s="63" t="s">
        <v>17</v>
      </c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  <c r="EE135" s="63"/>
      <c r="EF135" s="63"/>
      <c r="EG135" s="63"/>
      <c r="EH135" s="63"/>
      <c r="EI135" s="63"/>
      <c r="EJ135" s="63"/>
      <c r="EK135" s="63"/>
      <c r="EL135" s="63"/>
      <c r="EM135" s="63"/>
      <c r="EN135" s="63"/>
      <c r="EO135" s="63"/>
      <c r="EP135" s="63"/>
      <c r="EQ135" s="63"/>
      <c r="ER135" s="63"/>
      <c r="ES135" s="63"/>
      <c r="ET135" s="63"/>
      <c r="EU135" s="63"/>
      <c r="EV135" s="63"/>
      <c r="EW135" s="63"/>
      <c r="EX135" s="63"/>
      <c r="EY135" s="63"/>
      <c r="EZ135" s="63"/>
      <c r="FA135" s="63"/>
      <c r="FB135" s="63"/>
      <c r="FC135" s="63"/>
      <c r="FD135" s="63"/>
      <c r="FE135" s="63"/>
      <c r="FF135" s="63"/>
      <c r="FG135" s="63"/>
      <c r="FH135" s="63"/>
      <c r="FI135" s="63"/>
      <c r="FJ135" s="63"/>
      <c r="FK135" s="63"/>
      <c r="FL135" s="63"/>
      <c r="FM135" s="63"/>
      <c r="FN135" s="63"/>
      <c r="FO135" s="63"/>
      <c r="FP135" s="63"/>
      <c r="FQ135" s="63"/>
      <c r="FR135" s="63"/>
      <c r="FS135" s="63"/>
      <c r="FT135" s="63"/>
      <c r="FU135" s="63"/>
      <c r="FV135" s="63"/>
      <c r="FW135" s="63"/>
      <c r="FX135" s="63"/>
      <c r="FY135" s="63"/>
      <c r="FZ135" s="63"/>
      <c r="GA135" s="63"/>
      <c r="GB135" s="63"/>
      <c r="GC135" s="63"/>
      <c r="GD135" s="63"/>
      <c r="GE135" s="63"/>
      <c r="GF135" s="63"/>
      <c r="GG135" s="63"/>
      <c r="GH135" s="63"/>
      <c r="GI135" s="63"/>
      <c r="GJ135" s="63"/>
      <c r="GK135" s="63"/>
      <c r="GL135" s="63"/>
      <c r="GM135" s="63"/>
      <c r="GN135" s="63"/>
      <c r="GO135" s="63"/>
      <c r="GP135" s="63"/>
      <c r="GQ135" s="63"/>
      <c r="GR135" s="63"/>
      <c r="GS135" s="63"/>
      <c r="GT135" s="63"/>
      <c r="GU135" s="63"/>
      <c r="GV135" s="63"/>
      <c r="GW135" s="63"/>
      <c r="GX135" s="63"/>
      <c r="GY135" s="63"/>
      <c r="GZ135" s="63"/>
      <c r="HA135" s="63"/>
      <c r="HB135" s="63"/>
      <c r="HC135" s="63"/>
      <c r="HD135" s="63"/>
      <c r="HE135" s="63"/>
      <c r="HF135" s="63"/>
      <c r="HG135" s="63"/>
      <c r="HH135" s="63"/>
      <c r="HI135" s="63"/>
      <c r="HJ135" s="63"/>
      <c r="HK135" s="63"/>
      <c r="HL135" s="63"/>
      <c r="HM135" s="63"/>
      <c r="HN135" s="63"/>
      <c r="HO135" s="63"/>
      <c r="HP135" s="63"/>
      <c r="HQ135" s="63"/>
      <c r="HR135" s="63"/>
      <c r="HS135" s="63"/>
      <c r="HT135" s="63"/>
      <c r="HU135" s="63"/>
      <c r="HV135" s="63"/>
      <c r="HW135" s="63"/>
      <c r="HX135" s="63"/>
      <c r="HY135" s="63"/>
      <c r="HZ135" s="63"/>
      <c r="IA135" s="63"/>
      <c r="IB135" s="63"/>
      <c r="IC135" s="63"/>
      <c r="ID135" s="63"/>
      <c r="IE135" s="63"/>
      <c r="IF135" s="63"/>
      <c r="IG135" s="63"/>
      <c r="IH135" s="63"/>
      <c r="II135" s="63"/>
      <c r="IJ135" s="63"/>
      <c r="IK135" s="63"/>
      <c r="IL135" s="63"/>
      <c r="IM135" s="63"/>
      <c r="IN135" s="63"/>
      <c r="IO135" s="63"/>
      <c r="IP135" s="63"/>
      <c r="IQ135" s="63"/>
      <c r="IR135" s="63"/>
      <c r="IS135" s="63"/>
      <c r="IT135" s="63"/>
      <c r="IU135" s="63"/>
      <c r="IV135" s="63"/>
      <c r="IW135" s="63"/>
      <c r="IX135" s="63"/>
      <c r="IY135" s="63"/>
      <c r="IZ135" s="63"/>
      <c r="JA135" s="63"/>
      <c r="JB135" s="63"/>
      <c r="JC135" s="63"/>
      <c r="JD135" s="63"/>
      <c r="JE135" s="63"/>
      <c r="JF135" s="63"/>
      <c r="JG135" s="63"/>
      <c r="JH135" s="63"/>
      <c r="JI135" s="63"/>
      <c r="JJ135" s="63"/>
      <c r="JK135" s="63"/>
      <c r="JL135" s="63"/>
      <c r="JM135" s="63"/>
      <c r="JN135" s="63"/>
      <c r="JO135" s="63"/>
      <c r="JP135" s="63"/>
      <c r="JQ135" s="63"/>
    </row>
    <row r="136" spans="1:277" s="4" customFormat="1" x14ac:dyDescent="0.25">
      <c r="A136" s="9" t="s">
        <v>36</v>
      </c>
      <c r="B136" s="9">
        <f>COUNTIFS(E136:JQ136,"x")</f>
        <v>1</v>
      </c>
      <c r="C136" s="10"/>
      <c r="D136" s="21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  <c r="BD136" s="62"/>
      <c r="BE136" s="62"/>
      <c r="BF136" s="62"/>
      <c r="BG136" s="62"/>
      <c r="BH136" s="62"/>
      <c r="BI136" s="62"/>
      <c r="BJ136" s="62"/>
      <c r="BK136" s="62"/>
      <c r="BL136" s="63"/>
      <c r="BM136" s="63"/>
      <c r="BN136" s="63"/>
      <c r="BO136" s="63"/>
      <c r="BP136" s="63"/>
      <c r="BQ136" s="63"/>
      <c r="BR136" s="63"/>
      <c r="BS136" s="63"/>
      <c r="BT136" s="63"/>
      <c r="BU136" s="63"/>
      <c r="BV136" s="63"/>
      <c r="BW136" s="63"/>
      <c r="BX136" s="63"/>
      <c r="BY136" s="63"/>
      <c r="BZ136" s="63"/>
      <c r="CA136" s="63"/>
      <c r="CB136" s="63"/>
      <c r="CC136" s="63"/>
      <c r="CD136" s="63"/>
      <c r="CE136" s="63"/>
      <c r="CF136" s="63"/>
      <c r="CG136" s="63"/>
      <c r="CH136" s="63"/>
      <c r="CI136" s="63"/>
      <c r="CJ136" s="63"/>
      <c r="CK136" s="63"/>
      <c r="CL136" s="63"/>
      <c r="CM136" s="63"/>
      <c r="CN136" s="63"/>
      <c r="CO136" s="63"/>
      <c r="CP136" s="63"/>
      <c r="CQ136" s="63"/>
      <c r="CR136" s="63"/>
      <c r="CS136" s="63"/>
      <c r="CT136" s="63"/>
      <c r="CU136" s="63"/>
      <c r="CV136" s="63"/>
      <c r="CW136" s="63"/>
      <c r="CX136" s="63"/>
      <c r="CY136" s="63"/>
      <c r="CZ136" s="63"/>
      <c r="DA136" s="63"/>
      <c r="DB136" s="63"/>
      <c r="DC136" s="63"/>
      <c r="DD136" s="63"/>
      <c r="DE136" s="63"/>
      <c r="DF136" s="63"/>
      <c r="DG136" s="63"/>
      <c r="DH136" s="63"/>
      <c r="DI136" s="63"/>
      <c r="DJ136" s="63"/>
      <c r="DK136" s="63"/>
      <c r="DL136" s="63"/>
      <c r="DM136" s="63"/>
      <c r="DN136" s="63"/>
      <c r="DO136" s="63"/>
      <c r="DP136" s="63"/>
      <c r="DQ136" s="63"/>
      <c r="DR136" s="63"/>
      <c r="DS136" s="63"/>
      <c r="DT136" s="63"/>
      <c r="DU136" s="63"/>
      <c r="DV136" s="63"/>
      <c r="DW136" s="63"/>
      <c r="DX136" s="63"/>
      <c r="DY136" s="63"/>
      <c r="DZ136" s="63"/>
      <c r="EA136" s="63"/>
      <c r="EB136" s="63"/>
      <c r="EC136" s="63"/>
      <c r="ED136" s="63"/>
      <c r="EE136" s="63"/>
      <c r="EF136" s="63"/>
      <c r="EG136" s="63"/>
      <c r="EH136" s="63"/>
      <c r="EI136" s="63"/>
      <c r="EJ136" s="63"/>
      <c r="EK136" s="63"/>
      <c r="EL136" s="63"/>
      <c r="EM136" s="63"/>
      <c r="EN136" s="63"/>
      <c r="EO136" s="63"/>
      <c r="EP136" s="63"/>
      <c r="EQ136" s="63"/>
      <c r="ER136" s="63"/>
      <c r="ES136" s="63"/>
      <c r="ET136" s="63"/>
      <c r="EU136" s="63"/>
      <c r="EV136" s="63"/>
      <c r="EW136" s="63"/>
      <c r="EX136" s="63"/>
      <c r="EY136" s="63"/>
      <c r="EZ136" s="63"/>
      <c r="FA136" s="63"/>
      <c r="FB136" s="63"/>
      <c r="FC136" s="63"/>
      <c r="FD136" s="63"/>
      <c r="FE136" s="63"/>
      <c r="FF136" s="63"/>
      <c r="FG136" s="63"/>
      <c r="FH136" s="63"/>
      <c r="FI136" s="63"/>
      <c r="FJ136" s="63"/>
      <c r="FK136" s="63"/>
      <c r="FL136" s="63"/>
      <c r="FM136" s="63"/>
      <c r="FN136" s="63"/>
      <c r="FO136" s="63"/>
      <c r="FP136" s="63"/>
      <c r="FQ136" s="63"/>
      <c r="FR136" s="63"/>
      <c r="FS136" s="63"/>
      <c r="FT136" s="63"/>
      <c r="FU136" s="63"/>
      <c r="FV136" s="63"/>
      <c r="FW136" s="63"/>
      <c r="FX136" s="63"/>
      <c r="FY136" s="63"/>
      <c r="FZ136" s="63"/>
      <c r="GA136" s="63"/>
      <c r="GB136" s="63"/>
      <c r="GC136" s="63"/>
      <c r="GD136" s="63"/>
      <c r="GE136" s="63"/>
      <c r="GF136" s="63"/>
      <c r="GG136" s="63"/>
      <c r="GH136" s="63"/>
      <c r="GI136" s="63"/>
      <c r="GJ136" s="63"/>
      <c r="GK136" s="63"/>
      <c r="GL136" s="63"/>
      <c r="GM136" s="63"/>
      <c r="GN136" s="63"/>
      <c r="GO136" s="63"/>
      <c r="GP136" s="63"/>
      <c r="GQ136" s="63"/>
      <c r="GR136" s="63"/>
      <c r="GS136" s="63"/>
      <c r="GT136" s="63"/>
      <c r="GU136" s="63"/>
      <c r="GV136" s="63"/>
      <c r="GW136" s="63"/>
      <c r="GX136" s="63"/>
      <c r="GY136" s="63"/>
      <c r="GZ136" s="63"/>
      <c r="HA136" s="63"/>
      <c r="HB136" s="63"/>
      <c r="HC136" s="63"/>
      <c r="HD136" s="63"/>
      <c r="HE136" s="63"/>
      <c r="HF136" s="63"/>
      <c r="HG136" s="63"/>
      <c r="HH136" s="63"/>
      <c r="HI136" s="63"/>
      <c r="HJ136" s="63"/>
      <c r="HK136" s="63"/>
      <c r="HL136" s="63"/>
      <c r="HM136" s="63"/>
      <c r="HN136" s="63"/>
      <c r="HO136" s="63"/>
      <c r="HP136" s="63"/>
      <c r="HQ136" s="63"/>
      <c r="HR136" s="63"/>
      <c r="HS136" s="63"/>
      <c r="HT136" s="63"/>
      <c r="HU136" s="63"/>
      <c r="HV136" s="63"/>
      <c r="HW136" s="63"/>
      <c r="HX136" s="63"/>
      <c r="HY136" s="63"/>
      <c r="HZ136" s="63"/>
      <c r="IA136" s="63"/>
      <c r="IB136" s="63"/>
      <c r="IC136" s="63"/>
      <c r="ID136" s="63"/>
      <c r="IE136" s="63"/>
      <c r="IF136" s="63"/>
      <c r="IG136" s="63"/>
      <c r="IH136" s="63"/>
      <c r="II136" s="63"/>
      <c r="IJ136" s="63"/>
      <c r="IK136" s="63"/>
      <c r="IL136" s="63"/>
      <c r="IM136" s="63"/>
      <c r="IN136" s="63" t="s">
        <v>17</v>
      </c>
      <c r="IO136" s="63"/>
      <c r="IP136" s="63"/>
      <c r="IQ136" s="63"/>
      <c r="IR136" s="63"/>
      <c r="IS136" s="63"/>
      <c r="IT136" s="63"/>
      <c r="IU136" s="63"/>
      <c r="IV136" s="63"/>
      <c r="IW136" s="63"/>
      <c r="IX136" s="63"/>
      <c r="IY136" s="63"/>
      <c r="IZ136" s="63"/>
      <c r="JA136" s="63"/>
      <c r="JB136" s="63"/>
      <c r="JC136" s="63"/>
      <c r="JD136" s="63"/>
      <c r="JE136" s="63"/>
      <c r="JF136" s="63"/>
      <c r="JG136" s="63"/>
      <c r="JH136" s="63"/>
      <c r="JI136" s="63"/>
      <c r="JJ136" s="63"/>
      <c r="JK136" s="63"/>
      <c r="JL136" s="63"/>
      <c r="JM136" s="63"/>
      <c r="JN136" s="63"/>
      <c r="JO136" s="63"/>
      <c r="JP136" s="63"/>
      <c r="JQ136" s="63"/>
    </row>
    <row r="137" spans="1:277" x14ac:dyDescent="0.25">
      <c r="A137" s="6"/>
      <c r="B137" s="6"/>
      <c r="C137" s="6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</row>
    <row r="138" spans="1:277" x14ac:dyDescent="0.25">
      <c r="A138" s="57" t="s">
        <v>26</v>
      </c>
      <c r="B138" s="15">
        <f>SUM(B139:B143)</f>
        <v>5</v>
      </c>
      <c r="C138" s="7">
        <f>(COUNTIFS(E139:JQ143,"x"))*20</f>
        <v>100</v>
      </c>
      <c r="D138" s="19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  <c r="IV138" s="3"/>
      <c r="IW138" s="3"/>
      <c r="IX138" s="3"/>
      <c r="IY138" s="3"/>
      <c r="IZ138" s="3"/>
      <c r="JA138" s="3"/>
      <c r="JB138" s="3"/>
      <c r="JC138" s="3"/>
      <c r="JD138" s="3"/>
      <c r="JE138" s="3"/>
      <c r="JF138" s="3"/>
      <c r="JG138" s="3"/>
      <c r="JH138" s="3"/>
      <c r="JI138" s="3"/>
      <c r="JJ138" s="3"/>
      <c r="JK138" s="3"/>
      <c r="JL138" s="3"/>
      <c r="JM138" s="3"/>
      <c r="JN138" s="3"/>
      <c r="JO138" s="3"/>
      <c r="JP138" s="3"/>
      <c r="JQ138" s="3"/>
    </row>
    <row r="139" spans="1:277" s="5" customFormat="1" x14ac:dyDescent="0.25">
      <c r="A139" s="58" t="s">
        <v>32</v>
      </c>
      <c r="B139" s="11">
        <f>COUNTIFS(E139:JQ139,"x")</f>
        <v>1</v>
      </c>
      <c r="C139" s="12"/>
      <c r="D139" s="22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 t="s">
        <v>17</v>
      </c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  <c r="HY139" s="4"/>
      <c r="HZ139" s="4"/>
      <c r="IA139" s="4"/>
      <c r="IB139" s="4"/>
      <c r="IC139" s="4"/>
      <c r="ID139" s="4"/>
      <c r="IE139" s="4"/>
      <c r="IF139" s="4"/>
      <c r="IG139" s="4"/>
      <c r="IH139" s="4"/>
      <c r="II139" s="4"/>
      <c r="IJ139" s="4"/>
      <c r="IK139" s="4"/>
      <c r="IL139" s="4"/>
      <c r="IM139" s="4"/>
      <c r="IN139" s="4"/>
      <c r="IO139" s="4"/>
      <c r="IP139" s="4"/>
      <c r="IQ139" s="4"/>
      <c r="IR139" s="4"/>
      <c r="IS139" s="4"/>
      <c r="IT139" s="4"/>
      <c r="IU139" s="4"/>
      <c r="IV139" s="4"/>
      <c r="IW139" s="4"/>
      <c r="IX139" s="4"/>
      <c r="IY139" s="4"/>
      <c r="IZ139" s="4"/>
      <c r="JA139" s="4"/>
      <c r="JB139" s="4"/>
      <c r="JC139" s="4"/>
      <c r="JD139" s="4"/>
      <c r="JE139" s="4"/>
      <c r="JF139" s="4"/>
      <c r="JG139" s="4"/>
      <c r="JH139" s="4"/>
      <c r="JI139" s="4"/>
      <c r="JJ139" s="4"/>
      <c r="JK139" s="4"/>
      <c r="JL139" s="4"/>
      <c r="JM139" s="4"/>
      <c r="JN139" s="4"/>
      <c r="JO139" s="4"/>
      <c r="JP139" s="4"/>
      <c r="JQ139" s="4"/>
    </row>
    <row r="140" spans="1:277" s="5" customFormat="1" x14ac:dyDescent="0.25">
      <c r="A140" s="58" t="s">
        <v>33</v>
      </c>
      <c r="B140" s="11">
        <f>COUNTIFS(E140:JQ140,"x")</f>
        <v>1</v>
      </c>
      <c r="C140" s="12"/>
      <c r="D140" s="22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 t="s">
        <v>17</v>
      </c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  <c r="II140" s="4"/>
      <c r="IJ140" s="4"/>
      <c r="IK140" s="4"/>
      <c r="IL140" s="4"/>
      <c r="IM140" s="4"/>
      <c r="IN140" s="4"/>
      <c r="IO140" s="4"/>
      <c r="IP140" s="4"/>
      <c r="IQ140" s="4"/>
      <c r="IR140" s="4"/>
      <c r="IS140" s="4"/>
      <c r="IT140" s="4"/>
      <c r="IU140" s="4"/>
      <c r="IV140" s="4"/>
      <c r="IW140" s="4"/>
      <c r="IX140" s="4"/>
      <c r="IY140" s="4"/>
      <c r="IZ140" s="4"/>
      <c r="JA140" s="4"/>
      <c r="JB140" s="4"/>
      <c r="JC140" s="4"/>
      <c r="JD140" s="4"/>
      <c r="JE140" s="4"/>
      <c r="JF140" s="4"/>
      <c r="JG140" s="4"/>
      <c r="JH140" s="4"/>
      <c r="JI140" s="4"/>
      <c r="JJ140" s="4"/>
      <c r="JK140" s="4"/>
      <c r="JL140" s="4"/>
      <c r="JM140" s="4"/>
      <c r="JN140" s="4"/>
      <c r="JO140" s="4"/>
      <c r="JP140" s="4"/>
      <c r="JQ140" s="4"/>
    </row>
    <row r="141" spans="1:277" s="5" customFormat="1" x14ac:dyDescent="0.25">
      <c r="A141" s="59" t="s">
        <v>34</v>
      </c>
      <c r="B141" s="11">
        <f>COUNTIFS(E141:JQ141,"x")</f>
        <v>1</v>
      </c>
      <c r="C141" s="12"/>
      <c r="D141" s="22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 t="s">
        <v>17</v>
      </c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4"/>
      <c r="IP141" s="4"/>
      <c r="IQ141" s="4"/>
      <c r="IR141" s="4"/>
      <c r="IS141" s="4"/>
      <c r="IT141" s="4"/>
      <c r="IU141" s="4"/>
      <c r="IV141" s="4"/>
      <c r="IW141" s="4"/>
      <c r="IX141" s="4"/>
      <c r="IY141" s="4"/>
      <c r="IZ141" s="4"/>
      <c r="JA141" s="4"/>
      <c r="JB141" s="4"/>
      <c r="JC141" s="4"/>
      <c r="JD141" s="4"/>
      <c r="JE141" s="4"/>
      <c r="JF141" s="4"/>
      <c r="JG141" s="4"/>
      <c r="JH141" s="4"/>
      <c r="JI141" s="4"/>
      <c r="JJ141" s="4"/>
      <c r="JK141" s="4"/>
      <c r="JL141" s="4"/>
      <c r="JM141" s="4"/>
      <c r="JN141" s="4"/>
      <c r="JO141" s="4"/>
      <c r="JP141" s="4"/>
      <c r="JQ141" s="4"/>
    </row>
    <row r="142" spans="1:277" s="5" customFormat="1" x14ac:dyDescent="0.25">
      <c r="A142" s="59" t="s">
        <v>35</v>
      </c>
      <c r="B142" s="11">
        <f>COUNTIFS(E142:JQ142,"x")</f>
        <v>1</v>
      </c>
      <c r="C142" s="12"/>
      <c r="D142" s="22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4" t="s">
        <v>17</v>
      </c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/>
      <c r="IP142" s="4"/>
      <c r="IQ142" s="4"/>
      <c r="IR142" s="4"/>
      <c r="IS142" s="4"/>
      <c r="IT142" s="4"/>
      <c r="IU142" s="4"/>
      <c r="IV142" s="4"/>
      <c r="IW142" s="4"/>
      <c r="IX142" s="4"/>
      <c r="IY142" s="4"/>
      <c r="IZ142" s="4"/>
      <c r="JA142" s="4"/>
      <c r="JB142" s="4"/>
      <c r="JC142" s="4"/>
      <c r="JD142" s="4"/>
      <c r="JE142" s="4"/>
      <c r="JF142" s="4"/>
      <c r="JG142" s="4"/>
      <c r="JH142" s="4"/>
      <c r="JI142" s="4"/>
      <c r="JJ142" s="4"/>
      <c r="JK142" s="4"/>
      <c r="JL142" s="4"/>
      <c r="JM142" s="4"/>
      <c r="JN142" s="4"/>
      <c r="JO142" s="4"/>
      <c r="JP142" s="4"/>
      <c r="JQ142" s="4"/>
    </row>
    <row r="143" spans="1:277" s="5" customFormat="1" x14ac:dyDescent="0.25">
      <c r="A143" s="59" t="s">
        <v>36</v>
      </c>
      <c r="B143" s="11">
        <f>COUNTIFS(E143:JQ143,"x")</f>
        <v>1</v>
      </c>
      <c r="C143" s="12"/>
      <c r="D143" s="22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 t="s">
        <v>17</v>
      </c>
      <c r="IO143" s="4"/>
      <c r="IP143" s="4"/>
      <c r="IQ143" s="4"/>
      <c r="IR143" s="4"/>
      <c r="IS143" s="4"/>
      <c r="IT143" s="4"/>
      <c r="IU143" s="4"/>
      <c r="IV143" s="4"/>
      <c r="IW143" s="4"/>
      <c r="IX143" s="4"/>
      <c r="IY143" s="4"/>
      <c r="IZ143" s="4"/>
      <c r="JA143" s="4"/>
      <c r="JB143" s="4"/>
      <c r="JC143" s="4"/>
      <c r="JD143" s="4"/>
      <c r="JE143" s="4"/>
      <c r="JF143" s="4"/>
      <c r="JG143" s="4"/>
      <c r="JH143" s="4"/>
      <c r="JI143" s="4"/>
      <c r="JJ143" s="4"/>
      <c r="JK143" s="4"/>
      <c r="JL143" s="4"/>
      <c r="JM143" s="4"/>
      <c r="JN143" s="4"/>
      <c r="JO143" s="4"/>
      <c r="JP143" s="4"/>
      <c r="JQ143" s="4"/>
    </row>
    <row r="144" spans="1:277" x14ac:dyDescent="0.25">
      <c r="A144" s="6"/>
      <c r="B144" s="6"/>
      <c r="C144" s="6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</row>
    <row r="145" spans="1:277" s="3" customFormat="1" x14ac:dyDescent="0.25">
      <c r="A145" s="56" t="s">
        <v>27</v>
      </c>
      <c r="B145" s="15">
        <f>SUM(B146:B150)</f>
        <v>5</v>
      </c>
      <c r="C145" s="7">
        <f>(COUNTIFS(E146:JQ150,"x"))*20</f>
        <v>100</v>
      </c>
      <c r="D145" s="2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  <c r="AQ145" s="60"/>
      <c r="AR145" s="60"/>
      <c r="AS145" s="60"/>
      <c r="AT145" s="60"/>
      <c r="AU145" s="60"/>
      <c r="AV145" s="60"/>
      <c r="AW145" s="60"/>
      <c r="AX145" s="60"/>
      <c r="AY145" s="60"/>
      <c r="AZ145" s="60"/>
      <c r="BA145" s="60"/>
      <c r="BB145" s="60"/>
      <c r="BC145" s="60"/>
      <c r="BD145" s="60"/>
      <c r="BE145" s="60"/>
      <c r="BF145" s="60"/>
      <c r="BG145" s="60"/>
      <c r="BH145" s="60"/>
      <c r="BI145" s="60"/>
      <c r="BJ145" s="60"/>
      <c r="BK145" s="60"/>
      <c r="BL145" s="61"/>
      <c r="BM145" s="61"/>
      <c r="BN145" s="61"/>
      <c r="BO145" s="61"/>
      <c r="BP145" s="61"/>
      <c r="BQ145" s="61"/>
      <c r="BR145" s="61"/>
      <c r="BS145" s="61"/>
      <c r="BT145" s="61"/>
      <c r="BU145" s="61"/>
      <c r="BV145" s="61"/>
      <c r="BW145" s="61"/>
      <c r="BX145" s="61"/>
      <c r="BY145" s="61"/>
      <c r="BZ145" s="61"/>
      <c r="CA145" s="61"/>
      <c r="CB145" s="61"/>
      <c r="CC145" s="61"/>
      <c r="CD145" s="61"/>
      <c r="CE145" s="61"/>
      <c r="CF145" s="61"/>
      <c r="CG145" s="61"/>
      <c r="CH145" s="61"/>
      <c r="CI145" s="61"/>
      <c r="CJ145" s="61"/>
      <c r="CK145" s="61"/>
      <c r="CL145" s="61"/>
      <c r="CM145" s="61"/>
      <c r="CN145" s="61"/>
      <c r="CO145" s="61"/>
      <c r="CP145" s="61"/>
      <c r="CQ145" s="61"/>
      <c r="CR145" s="61"/>
      <c r="CS145" s="61"/>
      <c r="CT145" s="61"/>
      <c r="CU145" s="61"/>
      <c r="CV145" s="61"/>
      <c r="CW145" s="61"/>
      <c r="CX145" s="61"/>
      <c r="CY145" s="61"/>
      <c r="CZ145" s="61"/>
      <c r="DA145" s="61"/>
      <c r="DB145" s="61"/>
      <c r="DC145" s="61"/>
      <c r="DD145" s="61"/>
      <c r="DE145" s="61"/>
      <c r="DF145" s="61"/>
      <c r="DG145" s="61"/>
      <c r="DH145" s="61"/>
      <c r="DI145" s="61"/>
      <c r="DJ145" s="61"/>
      <c r="DK145" s="61"/>
      <c r="DL145" s="61"/>
      <c r="DM145" s="61"/>
      <c r="DN145" s="61"/>
      <c r="DO145" s="61"/>
      <c r="DP145" s="61"/>
      <c r="DQ145" s="61"/>
      <c r="DR145" s="61"/>
      <c r="DS145" s="61"/>
      <c r="DT145" s="61"/>
      <c r="DU145" s="61"/>
      <c r="DV145" s="61"/>
      <c r="DW145" s="61"/>
      <c r="DX145" s="61"/>
      <c r="DY145" s="61"/>
      <c r="DZ145" s="61"/>
      <c r="EA145" s="61"/>
      <c r="EB145" s="61"/>
      <c r="EC145" s="61"/>
      <c r="ED145" s="61"/>
      <c r="EE145" s="61"/>
      <c r="EF145" s="61"/>
      <c r="EG145" s="61"/>
      <c r="EH145" s="61"/>
      <c r="EI145" s="61"/>
      <c r="EJ145" s="61"/>
      <c r="EK145" s="61"/>
      <c r="EL145" s="61"/>
      <c r="EM145" s="61"/>
      <c r="EN145" s="61"/>
      <c r="EO145" s="61"/>
      <c r="EP145" s="61"/>
      <c r="EQ145" s="61"/>
      <c r="ER145" s="61"/>
      <c r="ES145" s="61"/>
      <c r="ET145" s="61"/>
      <c r="EU145" s="61"/>
      <c r="EV145" s="61"/>
      <c r="EW145" s="61"/>
      <c r="EX145" s="61"/>
      <c r="EY145" s="61"/>
      <c r="EZ145" s="61"/>
      <c r="FA145" s="61"/>
      <c r="FB145" s="61"/>
      <c r="FC145" s="61"/>
      <c r="FD145" s="61"/>
      <c r="FE145" s="61"/>
      <c r="FF145" s="61"/>
      <c r="FG145" s="61"/>
      <c r="FH145" s="61"/>
      <c r="FI145" s="61"/>
      <c r="FJ145" s="61"/>
      <c r="FK145" s="61"/>
      <c r="FL145" s="61"/>
      <c r="FM145" s="61"/>
      <c r="FN145" s="61"/>
      <c r="FO145" s="61"/>
      <c r="FP145" s="61"/>
      <c r="FQ145" s="61"/>
      <c r="FR145" s="61"/>
      <c r="FS145" s="61"/>
      <c r="FT145" s="61"/>
      <c r="FU145" s="61"/>
      <c r="FV145" s="61"/>
      <c r="FW145" s="61"/>
      <c r="FX145" s="61"/>
      <c r="FY145" s="61"/>
      <c r="FZ145" s="61"/>
      <c r="GA145" s="61"/>
      <c r="GB145" s="61"/>
      <c r="GC145" s="61"/>
      <c r="GD145" s="61"/>
      <c r="GE145" s="61"/>
      <c r="GF145" s="61"/>
      <c r="GG145" s="61"/>
      <c r="GH145" s="61"/>
      <c r="GI145" s="61"/>
      <c r="GJ145" s="61"/>
      <c r="GK145" s="61"/>
      <c r="GL145" s="61"/>
      <c r="GM145" s="61"/>
      <c r="GN145" s="61"/>
      <c r="GO145" s="61"/>
      <c r="GP145" s="61"/>
      <c r="GQ145" s="61"/>
      <c r="GR145" s="61"/>
      <c r="GS145" s="61"/>
      <c r="GT145" s="61"/>
      <c r="GU145" s="61"/>
      <c r="GV145" s="61"/>
      <c r="GW145" s="61"/>
      <c r="GX145" s="61"/>
      <c r="GY145" s="61"/>
      <c r="GZ145" s="61"/>
      <c r="HA145" s="61"/>
      <c r="HB145" s="61"/>
      <c r="HC145" s="61"/>
      <c r="HD145" s="61"/>
      <c r="HE145" s="61"/>
      <c r="HF145" s="61"/>
      <c r="HG145" s="61"/>
      <c r="HH145" s="61"/>
      <c r="HI145" s="61"/>
      <c r="HJ145" s="61"/>
      <c r="HK145" s="61"/>
      <c r="HL145" s="61"/>
      <c r="HM145" s="61"/>
      <c r="HN145" s="61"/>
      <c r="HO145" s="61"/>
      <c r="HP145" s="61"/>
      <c r="HQ145" s="61"/>
      <c r="HR145" s="61"/>
      <c r="HS145" s="61"/>
      <c r="HT145" s="61"/>
      <c r="HU145" s="61"/>
      <c r="HV145" s="61"/>
      <c r="HW145" s="61"/>
      <c r="HX145" s="61"/>
      <c r="HY145" s="61"/>
      <c r="HZ145" s="61"/>
      <c r="IA145" s="61"/>
      <c r="IB145" s="61"/>
      <c r="IC145" s="61"/>
      <c r="ID145" s="61"/>
      <c r="IE145" s="61"/>
      <c r="IF145" s="61"/>
      <c r="IG145" s="61"/>
      <c r="IH145" s="61"/>
      <c r="II145" s="61"/>
      <c r="IJ145" s="61"/>
      <c r="IK145" s="61"/>
      <c r="IL145" s="61"/>
      <c r="IM145" s="61"/>
      <c r="IN145" s="61"/>
      <c r="IO145" s="61"/>
      <c r="IP145" s="61"/>
      <c r="IQ145" s="61"/>
      <c r="IR145" s="61"/>
      <c r="IS145" s="61"/>
      <c r="IT145" s="61"/>
      <c r="IU145" s="61"/>
      <c r="IV145" s="61"/>
      <c r="IW145" s="61"/>
      <c r="IX145" s="61"/>
      <c r="IY145" s="61"/>
      <c r="IZ145" s="61"/>
      <c r="JA145" s="61"/>
      <c r="JB145" s="61"/>
      <c r="JC145" s="61"/>
      <c r="JD145" s="61"/>
      <c r="JE145" s="61"/>
      <c r="JF145" s="61"/>
      <c r="JG145" s="61"/>
      <c r="JH145" s="61"/>
      <c r="JI145" s="61"/>
      <c r="JJ145" s="61"/>
      <c r="JK145" s="61"/>
      <c r="JL145" s="61"/>
      <c r="JM145" s="61"/>
      <c r="JN145" s="61"/>
      <c r="JO145" s="61"/>
      <c r="JP145" s="61"/>
      <c r="JQ145" s="61"/>
    </row>
    <row r="146" spans="1:277" s="4" customFormat="1" x14ac:dyDescent="0.25">
      <c r="A146" s="9" t="s">
        <v>32</v>
      </c>
      <c r="B146" s="9">
        <f>COUNTIFS(E146:JQ146,"x")</f>
        <v>1</v>
      </c>
      <c r="C146" s="10"/>
      <c r="D146" s="21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 t="s">
        <v>17</v>
      </c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3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  <c r="EE146" s="63"/>
      <c r="EF146" s="63"/>
      <c r="EG146" s="63"/>
      <c r="EH146" s="63"/>
      <c r="EI146" s="63"/>
      <c r="EJ146" s="63"/>
      <c r="EK146" s="63"/>
      <c r="EL146" s="63"/>
      <c r="EM146" s="63"/>
      <c r="EN146" s="63"/>
      <c r="EO146" s="63"/>
      <c r="EP146" s="63"/>
      <c r="EQ146" s="63"/>
      <c r="ER146" s="63"/>
      <c r="ES146" s="63"/>
      <c r="ET146" s="63"/>
      <c r="EU146" s="63"/>
      <c r="EV146" s="63"/>
      <c r="EW146" s="63"/>
      <c r="EX146" s="63"/>
      <c r="EY146" s="63"/>
      <c r="EZ146" s="63"/>
      <c r="FA146" s="63"/>
      <c r="FB146" s="63"/>
      <c r="FC146" s="63"/>
      <c r="FD146" s="63"/>
      <c r="FE146" s="63"/>
      <c r="FF146" s="63"/>
      <c r="FG146" s="63"/>
      <c r="FH146" s="63"/>
      <c r="FI146" s="63"/>
      <c r="FJ146" s="63"/>
      <c r="FK146" s="63"/>
      <c r="FL146" s="63"/>
      <c r="FM146" s="63"/>
      <c r="FN146" s="63"/>
      <c r="FO146" s="63"/>
      <c r="FP146" s="63"/>
      <c r="FQ146" s="63"/>
      <c r="FR146" s="63"/>
      <c r="FS146" s="63"/>
      <c r="FT146" s="63"/>
      <c r="FU146" s="63"/>
      <c r="FV146" s="63"/>
      <c r="FW146" s="63"/>
      <c r="FX146" s="63"/>
      <c r="FY146" s="63"/>
      <c r="FZ146" s="63"/>
      <c r="GA146" s="63"/>
      <c r="GB146" s="63"/>
      <c r="GC146" s="63"/>
      <c r="GD146" s="63"/>
      <c r="GE146" s="63"/>
      <c r="GF146" s="63"/>
      <c r="GG146" s="63"/>
      <c r="GH146" s="63"/>
      <c r="GI146" s="63"/>
      <c r="GJ146" s="63"/>
      <c r="GK146" s="63"/>
      <c r="GL146" s="63"/>
      <c r="GM146" s="63"/>
      <c r="GN146" s="63"/>
      <c r="GO146" s="63"/>
      <c r="GP146" s="63"/>
      <c r="GQ146" s="63"/>
      <c r="GR146" s="63"/>
      <c r="GS146" s="63"/>
      <c r="GT146" s="63"/>
      <c r="GU146" s="63"/>
      <c r="GV146" s="63"/>
      <c r="GW146" s="63"/>
      <c r="GX146" s="63"/>
      <c r="GY146" s="63"/>
      <c r="GZ146" s="63"/>
      <c r="HA146" s="63"/>
      <c r="HB146" s="63"/>
      <c r="HC146" s="63"/>
      <c r="HD146" s="63"/>
      <c r="HE146" s="63"/>
      <c r="HF146" s="63"/>
      <c r="HG146" s="63"/>
      <c r="HH146" s="63"/>
      <c r="HI146" s="63"/>
      <c r="HJ146" s="63"/>
      <c r="HK146" s="63"/>
      <c r="HL146" s="63"/>
      <c r="HM146" s="63"/>
      <c r="HN146" s="63"/>
      <c r="HO146" s="63"/>
      <c r="HP146" s="63"/>
      <c r="HQ146" s="63"/>
      <c r="HR146" s="63"/>
      <c r="HS146" s="63"/>
      <c r="HT146" s="63"/>
      <c r="HU146" s="63"/>
      <c r="HV146" s="63"/>
      <c r="HW146" s="63"/>
      <c r="HX146" s="63"/>
      <c r="HY146" s="63"/>
      <c r="HZ146" s="63"/>
      <c r="IA146" s="63"/>
      <c r="IB146" s="63"/>
      <c r="IC146" s="63"/>
      <c r="ID146" s="63"/>
      <c r="IE146" s="63"/>
      <c r="IF146" s="63"/>
      <c r="IG146" s="63"/>
      <c r="IH146" s="63"/>
      <c r="II146" s="63"/>
      <c r="IJ146" s="63"/>
      <c r="IK146" s="63"/>
      <c r="IL146" s="63"/>
      <c r="IM146" s="63"/>
      <c r="IN146" s="63"/>
      <c r="IO146" s="63"/>
      <c r="IP146" s="63"/>
      <c r="IQ146" s="63"/>
      <c r="IR146" s="63"/>
      <c r="IS146" s="63"/>
      <c r="IT146" s="63"/>
      <c r="IU146" s="63"/>
      <c r="IV146" s="63"/>
      <c r="IW146" s="63"/>
      <c r="IX146" s="63"/>
      <c r="IY146" s="63"/>
      <c r="IZ146" s="63"/>
      <c r="JA146" s="63"/>
      <c r="JB146" s="63"/>
      <c r="JC146" s="63"/>
      <c r="JD146" s="63"/>
      <c r="JE146" s="63"/>
      <c r="JF146" s="63"/>
      <c r="JG146" s="63"/>
      <c r="JH146" s="63"/>
      <c r="JI146" s="63"/>
      <c r="JJ146" s="63"/>
      <c r="JK146" s="63"/>
      <c r="JL146" s="63"/>
      <c r="JM146" s="63"/>
      <c r="JN146" s="63"/>
      <c r="JO146" s="63"/>
      <c r="JP146" s="63"/>
      <c r="JQ146" s="63"/>
    </row>
    <row r="147" spans="1:277" s="4" customFormat="1" x14ac:dyDescent="0.25">
      <c r="A147" s="9" t="s">
        <v>33</v>
      </c>
      <c r="B147" s="9">
        <f>COUNTIFS(E147:JQ147,"x")</f>
        <v>1</v>
      </c>
      <c r="C147" s="10"/>
      <c r="D147" s="21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  <c r="BI147" s="62"/>
      <c r="BJ147" s="62"/>
      <c r="BK147" s="62"/>
      <c r="BL147" s="63"/>
      <c r="BM147" s="63"/>
      <c r="BN147" s="63"/>
      <c r="BO147" s="63"/>
      <c r="BP147" s="63"/>
      <c r="BQ147" s="63"/>
      <c r="BR147" s="63"/>
      <c r="BS147" s="63"/>
      <c r="BT147" s="63"/>
      <c r="BU147" s="63"/>
      <c r="BV147" s="63"/>
      <c r="BW147" s="63"/>
      <c r="BX147" s="63"/>
      <c r="BY147" s="63"/>
      <c r="BZ147" s="63"/>
      <c r="CA147" s="63"/>
      <c r="CB147" s="63"/>
      <c r="CC147" s="63"/>
      <c r="CD147" s="63"/>
      <c r="CE147" s="63"/>
      <c r="CF147" s="63"/>
      <c r="CG147" s="63"/>
      <c r="CH147" s="63"/>
      <c r="CI147" s="63"/>
      <c r="CJ147" s="63"/>
      <c r="CK147" s="63"/>
      <c r="CL147" s="63"/>
      <c r="CM147" s="63"/>
      <c r="CN147" s="63"/>
      <c r="CO147" s="63"/>
      <c r="CP147" s="63"/>
      <c r="CQ147" s="63"/>
      <c r="CR147" s="63"/>
      <c r="CS147" s="63"/>
      <c r="CT147" s="63"/>
      <c r="CU147" s="63"/>
      <c r="CV147" s="63"/>
      <c r="CW147" s="63"/>
      <c r="CX147" s="63"/>
      <c r="CY147" s="63"/>
      <c r="CZ147" s="63"/>
      <c r="DA147" s="63"/>
      <c r="DB147" s="63"/>
      <c r="DC147" s="63"/>
      <c r="DD147" s="63"/>
      <c r="DE147" s="63"/>
      <c r="DF147" s="63"/>
      <c r="DG147" s="63"/>
      <c r="DH147" s="63"/>
      <c r="DI147" s="63"/>
      <c r="DJ147" s="63"/>
      <c r="DK147" s="63"/>
      <c r="DL147" s="63"/>
      <c r="DM147" s="63"/>
      <c r="DN147" s="63"/>
      <c r="DO147" s="63"/>
      <c r="DP147" s="63"/>
      <c r="DQ147" s="63"/>
      <c r="DR147" s="63"/>
      <c r="DS147" s="63"/>
      <c r="DT147" s="63"/>
      <c r="DU147" s="63"/>
      <c r="DV147" s="63"/>
      <c r="DW147" s="63"/>
      <c r="DX147" s="63"/>
      <c r="DY147" s="63"/>
      <c r="DZ147" s="63"/>
      <c r="EA147" s="63"/>
      <c r="EB147" s="63"/>
      <c r="EC147" s="63"/>
      <c r="ED147" s="63"/>
      <c r="EE147" s="63"/>
      <c r="EF147" s="63"/>
      <c r="EG147" s="63"/>
      <c r="EH147" s="63"/>
      <c r="EI147" s="63"/>
      <c r="EJ147" s="63"/>
      <c r="EK147" s="63"/>
      <c r="EL147" s="63"/>
      <c r="EM147" s="63"/>
      <c r="EN147" s="63"/>
      <c r="EO147" s="63"/>
      <c r="EP147" s="63"/>
      <c r="EQ147" s="63"/>
      <c r="ER147" s="63"/>
      <c r="ES147" s="63"/>
      <c r="ET147" s="63"/>
      <c r="EU147" s="63"/>
      <c r="EV147" s="63"/>
      <c r="EW147" s="63"/>
      <c r="EX147" s="63"/>
      <c r="EY147" s="63"/>
      <c r="EZ147" s="63"/>
      <c r="FA147" s="63"/>
      <c r="FB147" s="63"/>
      <c r="FC147" s="63"/>
      <c r="FD147" s="63"/>
      <c r="FE147" s="63"/>
      <c r="FF147" s="63"/>
      <c r="FG147" s="63"/>
      <c r="FH147" s="63"/>
      <c r="FI147" s="63"/>
      <c r="FJ147" s="63"/>
      <c r="FK147" s="63"/>
      <c r="FL147" s="63"/>
      <c r="FM147" s="63"/>
      <c r="FN147" s="63"/>
      <c r="FO147" s="63"/>
      <c r="FP147" s="63"/>
      <c r="FQ147" s="63"/>
      <c r="FR147" s="63"/>
      <c r="FS147" s="63"/>
      <c r="FT147" s="63"/>
      <c r="FU147" s="63"/>
      <c r="FV147" s="63"/>
      <c r="FW147" s="63"/>
      <c r="FX147" s="63"/>
      <c r="FY147" s="63"/>
      <c r="FZ147" s="63"/>
      <c r="GA147" s="63"/>
      <c r="GB147" s="63"/>
      <c r="GC147" s="63"/>
      <c r="GD147" s="63"/>
      <c r="GE147" s="63"/>
      <c r="GF147" s="63"/>
      <c r="GG147" s="63"/>
      <c r="GH147" s="63"/>
      <c r="GI147" s="63"/>
      <c r="GJ147" s="63"/>
      <c r="GK147" s="63"/>
      <c r="GL147" s="63"/>
      <c r="GM147" s="63"/>
      <c r="GN147" s="63"/>
      <c r="GO147" s="63"/>
      <c r="GP147" s="63"/>
      <c r="GQ147" s="63"/>
      <c r="GR147" s="63"/>
      <c r="GS147" s="63"/>
      <c r="GT147" s="63"/>
      <c r="GU147" s="63"/>
      <c r="GV147" s="63"/>
      <c r="GW147" s="63"/>
      <c r="GX147" s="63"/>
      <c r="GY147" s="63"/>
      <c r="GZ147" s="63"/>
      <c r="HA147" s="63"/>
      <c r="HB147" s="63"/>
      <c r="HC147" s="63"/>
      <c r="HD147" s="63"/>
      <c r="HE147" s="63"/>
      <c r="HF147" s="63"/>
      <c r="HG147" s="63"/>
      <c r="HH147" s="63"/>
      <c r="HI147" s="63" t="s">
        <v>17</v>
      </c>
      <c r="HJ147" s="63"/>
      <c r="HK147" s="63"/>
      <c r="HL147" s="63"/>
      <c r="HM147" s="63"/>
      <c r="HN147" s="63"/>
      <c r="HO147" s="63"/>
      <c r="HP147" s="63"/>
      <c r="HQ147" s="63"/>
      <c r="HR147" s="63"/>
      <c r="HS147" s="63"/>
      <c r="HT147" s="63"/>
      <c r="HU147" s="63"/>
      <c r="HV147" s="63"/>
      <c r="HW147" s="63"/>
      <c r="HX147" s="63"/>
      <c r="HY147" s="63"/>
      <c r="HZ147" s="63"/>
      <c r="IA147" s="63"/>
      <c r="IB147" s="63"/>
      <c r="IC147" s="63"/>
      <c r="ID147" s="63"/>
      <c r="IE147" s="63"/>
      <c r="IF147" s="63"/>
      <c r="IG147" s="63"/>
      <c r="IH147" s="63"/>
      <c r="II147" s="63"/>
      <c r="IJ147" s="63"/>
      <c r="IK147" s="63"/>
      <c r="IL147" s="63"/>
      <c r="IM147" s="63"/>
      <c r="IN147" s="63"/>
      <c r="IO147" s="63"/>
      <c r="IP147" s="63"/>
      <c r="IQ147" s="63"/>
      <c r="IR147" s="63"/>
      <c r="IS147" s="63"/>
      <c r="IT147" s="63"/>
      <c r="IU147" s="63"/>
      <c r="IV147" s="63"/>
      <c r="IW147" s="63"/>
      <c r="IX147" s="63"/>
      <c r="IY147" s="63"/>
      <c r="IZ147" s="63"/>
      <c r="JA147" s="63"/>
      <c r="JB147" s="63"/>
      <c r="JC147" s="63"/>
      <c r="JD147" s="63"/>
      <c r="JE147" s="63"/>
      <c r="JF147" s="63"/>
      <c r="JG147" s="63"/>
      <c r="JH147" s="63"/>
      <c r="JI147" s="63"/>
      <c r="JJ147" s="63"/>
      <c r="JK147" s="63"/>
      <c r="JL147" s="63"/>
      <c r="JM147" s="63"/>
      <c r="JN147" s="63"/>
      <c r="JO147" s="63"/>
      <c r="JP147" s="63"/>
      <c r="JQ147" s="63"/>
    </row>
    <row r="148" spans="1:277" s="4" customFormat="1" x14ac:dyDescent="0.25">
      <c r="A148" s="9" t="s">
        <v>34</v>
      </c>
      <c r="B148" s="9">
        <f>COUNTIFS(E148:JQ148,"x")</f>
        <v>1</v>
      </c>
      <c r="C148" s="10"/>
      <c r="D148" s="21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  <c r="BD148" s="62"/>
      <c r="BE148" s="62"/>
      <c r="BF148" s="62"/>
      <c r="BG148" s="62"/>
      <c r="BH148" s="62"/>
      <c r="BI148" s="62"/>
      <c r="BJ148" s="62"/>
      <c r="BK148" s="62"/>
      <c r="BL148" s="63"/>
      <c r="BM148" s="63"/>
      <c r="BN148" s="63"/>
      <c r="BO148" s="63"/>
      <c r="BP148" s="63"/>
      <c r="BQ148" s="63"/>
      <c r="BR148" s="63"/>
      <c r="BS148" s="63"/>
      <c r="BT148" s="63"/>
      <c r="BU148" s="63"/>
      <c r="BV148" s="63"/>
      <c r="BW148" s="63"/>
      <c r="BX148" s="63"/>
      <c r="BY148" s="63"/>
      <c r="BZ148" s="63"/>
      <c r="CA148" s="63"/>
      <c r="CB148" s="63"/>
      <c r="CC148" s="63"/>
      <c r="CD148" s="63"/>
      <c r="CE148" s="63"/>
      <c r="CF148" s="63"/>
      <c r="CG148" s="63"/>
      <c r="CH148" s="63"/>
      <c r="CI148" s="63"/>
      <c r="CJ148" s="63"/>
      <c r="CK148" s="63"/>
      <c r="CL148" s="63"/>
      <c r="CM148" s="63"/>
      <c r="CN148" s="63"/>
      <c r="CO148" s="63"/>
      <c r="CP148" s="63"/>
      <c r="CQ148" s="63" t="s">
        <v>17</v>
      </c>
      <c r="CR148" s="63"/>
      <c r="CS148" s="63"/>
      <c r="CT148" s="63"/>
      <c r="CU148" s="63"/>
      <c r="CV148" s="63"/>
      <c r="CW148" s="63"/>
      <c r="CX148" s="63"/>
      <c r="CY148" s="63"/>
      <c r="CZ148" s="63"/>
      <c r="DA148" s="63"/>
      <c r="DB148" s="63"/>
      <c r="DC148" s="63"/>
      <c r="DD148" s="63"/>
      <c r="DE148" s="63"/>
      <c r="DF148" s="63"/>
      <c r="DG148" s="63"/>
      <c r="DH148" s="63"/>
      <c r="DI148" s="63"/>
      <c r="DJ148" s="63"/>
      <c r="DK148" s="63"/>
      <c r="DL148" s="63"/>
      <c r="DM148" s="63"/>
      <c r="DN148" s="63"/>
      <c r="DO148" s="63"/>
      <c r="DP148" s="63"/>
      <c r="DQ148" s="63"/>
      <c r="DR148" s="63"/>
      <c r="DS148" s="63"/>
      <c r="DT148" s="63"/>
      <c r="DU148" s="63"/>
      <c r="DV148" s="63"/>
      <c r="DW148" s="63"/>
      <c r="DX148" s="63"/>
      <c r="DY148" s="63"/>
      <c r="DZ148" s="63"/>
      <c r="EA148" s="63"/>
      <c r="EB148" s="63"/>
      <c r="EC148" s="63"/>
      <c r="ED148" s="63"/>
      <c r="EE148" s="63"/>
      <c r="EF148" s="63"/>
      <c r="EG148" s="63"/>
      <c r="EH148" s="63"/>
      <c r="EI148" s="63"/>
      <c r="EJ148" s="63"/>
      <c r="EK148" s="63"/>
      <c r="EL148" s="63"/>
      <c r="EM148" s="63"/>
      <c r="EN148" s="63"/>
      <c r="EO148" s="63"/>
      <c r="EP148" s="63"/>
      <c r="EQ148" s="63"/>
      <c r="ER148" s="63"/>
      <c r="ES148" s="63"/>
      <c r="ET148" s="63"/>
      <c r="EU148" s="63"/>
      <c r="EV148" s="63"/>
      <c r="EW148" s="63"/>
      <c r="EX148" s="63"/>
      <c r="EY148" s="63"/>
      <c r="EZ148" s="63"/>
      <c r="FA148" s="63"/>
      <c r="FB148" s="63"/>
      <c r="FC148" s="63"/>
      <c r="FD148" s="63"/>
      <c r="FE148" s="63"/>
      <c r="FF148" s="63"/>
      <c r="FG148" s="63"/>
      <c r="FH148" s="63"/>
      <c r="FI148" s="63"/>
      <c r="FJ148" s="63"/>
      <c r="FK148" s="63"/>
      <c r="FL148" s="63"/>
      <c r="FM148" s="63"/>
      <c r="FN148" s="63"/>
      <c r="FO148" s="63"/>
      <c r="FP148" s="63"/>
      <c r="FQ148" s="63"/>
      <c r="FR148" s="63"/>
      <c r="FS148" s="63"/>
      <c r="FT148" s="63"/>
      <c r="FU148" s="63"/>
      <c r="FV148" s="63"/>
      <c r="FW148" s="63"/>
      <c r="FX148" s="63"/>
      <c r="FY148" s="63"/>
      <c r="FZ148" s="63"/>
      <c r="GA148" s="63"/>
      <c r="GB148" s="63"/>
      <c r="GC148" s="63"/>
      <c r="GD148" s="63"/>
      <c r="GE148" s="63"/>
      <c r="GF148" s="63"/>
      <c r="GG148" s="63"/>
      <c r="GH148" s="63"/>
      <c r="GI148" s="63"/>
      <c r="GJ148" s="63"/>
      <c r="GK148" s="63"/>
      <c r="GL148" s="63"/>
      <c r="GM148" s="63"/>
      <c r="GN148" s="63"/>
      <c r="GO148" s="63"/>
      <c r="GP148" s="63"/>
      <c r="GQ148" s="63"/>
      <c r="GR148" s="63"/>
      <c r="GS148" s="63"/>
      <c r="GT148" s="63"/>
      <c r="GU148" s="63"/>
      <c r="GV148" s="63"/>
      <c r="GW148" s="63"/>
      <c r="GX148" s="63"/>
      <c r="GY148" s="63"/>
      <c r="GZ148" s="63"/>
      <c r="HA148" s="63"/>
      <c r="HB148" s="63"/>
      <c r="HC148" s="63"/>
      <c r="HD148" s="63"/>
      <c r="HE148" s="63"/>
      <c r="HF148" s="63"/>
      <c r="HG148" s="63"/>
      <c r="HH148" s="63"/>
      <c r="HI148" s="63"/>
      <c r="HJ148" s="63"/>
      <c r="HK148" s="63"/>
      <c r="HL148" s="63"/>
      <c r="HM148" s="63"/>
      <c r="HN148" s="63"/>
      <c r="HO148" s="63"/>
      <c r="HP148" s="63"/>
      <c r="HQ148" s="63"/>
      <c r="HR148" s="63"/>
      <c r="HS148" s="63"/>
      <c r="HT148" s="63"/>
      <c r="HU148" s="63"/>
      <c r="HV148" s="63"/>
      <c r="HW148" s="63"/>
      <c r="HX148" s="63"/>
      <c r="HY148" s="63"/>
      <c r="HZ148" s="63"/>
      <c r="IA148" s="63"/>
      <c r="IB148" s="63"/>
      <c r="IC148" s="63"/>
      <c r="ID148" s="63"/>
      <c r="IE148" s="63"/>
      <c r="IF148" s="63"/>
      <c r="IG148" s="63"/>
      <c r="IH148" s="63"/>
      <c r="II148" s="63"/>
      <c r="IJ148" s="63"/>
      <c r="IK148" s="63"/>
      <c r="IL148" s="63"/>
      <c r="IM148" s="63"/>
      <c r="IN148" s="63"/>
      <c r="IO148" s="63"/>
      <c r="IP148" s="63"/>
      <c r="IQ148" s="63"/>
      <c r="IR148" s="63"/>
      <c r="IS148" s="63"/>
      <c r="IT148" s="63"/>
      <c r="IU148" s="63"/>
      <c r="IV148" s="63"/>
      <c r="IW148" s="63"/>
      <c r="IX148" s="63"/>
      <c r="IY148" s="63"/>
      <c r="IZ148" s="63"/>
      <c r="JA148" s="63"/>
      <c r="JB148" s="63"/>
      <c r="JC148" s="63"/>
      <c r="JD148" s="63"/>
      <c r="JE148" s="63"/>
      <c r="JF148" s="63"/>
      <c r="JG148" s="63"/>
      <c r="JH148" s="63"/>
      <c r="JI148" s="63"/>
      <c r="JJ148" s="63"/>
      <c r="JK148" s="63"/>
      <c r="JL148" s="63"/>
      <c r="JM148" s="63"/>
      <c r="JN148" s="63"/>
      <c r="JO148" s="63"/>
      <c r="JP148" s="63"/>
      <c r="JQ148" s="63"/>
    </row>
    <row r="149" spans="1:277" s="4" customFormat="1" x14ac:dyDescent="0.25">
      <c r="A149" s="9" t="s">
        <v>35</v>
      </c>
      <c r="B149" s="9">
        <f>COUNTIFS(E149:JQ149,"x")</f>
        <v>1</v>
      </c>
      <c r="C149" s="10"/>
      <c r="D149" s="21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  <c r="BI149" s="62"/>
      <c r="BJ149" s="62"/>
      <c r="BK149" s="62"/>
      <c r="BL149" s="63" t="s">
        <v>17</v>
      </c>
      <c r="BM149" s="63"/>
      <c r="BN149" s="63"/>
      <c r="BO149" s="63"/>
      <c r="BP149" s="63"/>
      <c r="BQ149" s="63"/>
      <c r="BR149" s="63"/>
      <c r="BS149" s="63"/>
      <c r="BT149" s="63"/>
      <c r="BU149" s="63"/>
      <c r="BV149" s="63"/>
      <c r="BW149" s="63"/>
      <c r="BX149" s="63"/>
      <c r="BY149" s="63"/>
      <c r="BZ149" s="63"/>
      <c r="CA149" s="63"/>
      <c r="CB149" s="63"/>
      <c r="CC149" s="63"/>
      <c r="CD149" s="63"/>
      <c r="CE149" s="63"/>
      <c r="CF149" s="63"/>
      <c r="CG149" s="63"/>
      <c r="CH149" s="63"/>
      <c r="CI149" s="63"/>
      <c r="CJ149" s="63"/>
      <c r="CK149" s="63"/>
      <c r="CL149" s="63"/>
      <c r="CM149" s="63"/>
      <c r="CN149" s="63"/>
      <c r="CO149" s="63"/>
      <c r="CP149" s="63"/>
      <c r="CQ149" s="63"/>
      <c r="CR149" s="63"/>
      <c r="CS149" s="63"/>
      <c r="CT149" s="63"/>
      <c r="CU149" s="63"/>
      <c r="CV149" s="63"/>
      <c r="CW149" s="63"/>
      <c r="CX149" s="63"/>
      <c r="CY149" s="63"/>
      <c r="CZ149" s="63"/>
      <c r="DA149" s="63"/>
      <c r="DB149" s="63"/>
      <c r="DC149" s="63"/>
      <c r="DD149" s="63"/>
      <c r="DE149" s="63"/>
      <c r="DF149" s="63"/>
      <c r="DG149" s="63"/>
      <c r="DH149" s="63"/>
      <c r="DI149" s="63"/>
      <c r="DJ149" s="63"/>
      <c r="DK149" s="63"/>
      <c r="DL149" s="63"/>
      <c r="DM149" s="63"/>
      <c r="DN149" s="63"/>
      <c r="DO149" s="63"/>
      <c r="DP149" s="63"/>
      <c r="DQ149" s="63"/>
      <c r="DR149" s="63"/>
      <c r="DS149" s="63"/>
      <c r="DT149" s="63"/>
      <c r="DU149" s="63"/>
      <c r="DV149" s="63"/>
      <c r="DW149" s="63"/>
      <c r="DX149" s="63"/>
      <c r="DY149" s="63"/>
      <c r="DZ149" s="63"/>
      <c r="EA149" s="63"/>
      <c r="EB149" s="63"/>
      <c r="EC149" s="63"/>
      <c r="ED149" s="63"/>
      <c r="EE149" s="63"/>
      <c r="EF149" s="63"/>
      <c r="EG149" s="63"/>
      <c r="EH149" s="63"/>
      <c r="EI149" s="63"/>
      <c r="EJ149" s="63"/>
      <c r="EK149" s="63"/>
      <c r="EL149" s="63"/>
      <c r="EM149" s="63"/>
      <c r="EN149" s="63"/>
      <c r="EO149" s="63"/>
      <c r="EP149" s="63"/>
      <c r="EQ149" s="63"/>
      <c r="ER149" s="63"/>
      <c r="ES149" s="63"/>
      <c r="ET149" s="63"/>
      <c r="EU149" s="63"/>
      <c r="EV149" s="63"/>
      <c r="EW149" s="63"/>
      <c r="EX149" s="63"/>
      <c r="EY149" s="63"/>
      <c r="EZ149" s="63"/>
      <c r="FA149" s="63"/>
      <c r="FB149" s="63"/>
      <c r="FC149" s="63"/>
      <c r="FD149" s="63"/>
      <c r="FE149" s="63"/>
      <c r="FF149" s="63"/>
      <c r="FG149" s="63"/>
      <c r="FH149" s="63"/>
      <c r="FI149" s="63"/>
      <c r="FJ149" s="63"/>
      <c r="FK149" s="63"/>
      <c r="FL149" s="63"/>
      <c r="FM149" s="63"/>
      <c r="FN149" s="63"/>
      <c r="FO149" s="63"/>
      <c r="FP149" s="63"/>
      <c r="FQ149" s="63"/>
      <c r="FR149" s="63"/>
      <c r="FS149" s="63"/>
      <c r="FT149" s="63"/>
      <c r="FU149" s="63"/>
      <c r="FV149" s="63"/>
      <c r="FW149" s="63"/>
      <c r="FX149" s="63"/>
      <c r="FY149" s="63"/>
      <c r="FZ149" s="63"/>
      <c r="GA149" s="63"/>
      <c r="GB149" s="63"/>
      <c r="GC149" s="63"/>
      <c r="GD149" s="63"/>
      <c r="GE149" s="63"/>
      <c r="GF149" s="63"/>
      <c r="GG149" s="63"/>
      <c r="GH149" s="63"/>
      <c r="GI149" s="63"/>
      <c r="GJ149" s="63"/>
      <c r="GK149" s="63"/>
      <c r="GL149" s="63"/>
      <c r="GM149" s="63"/>
      <c r="GN149" s="63"/>
      <c r="GO149" s="63"/>
      <c r="GP149" s="63"/>
      <c r="GQ149" s="63"/>
      <c r="GR149" s="63"/>
      <c r="GS149" s="63"/>
      <c r="GT149" s="63"/>
      <c r="GU149" s="63"/>
      <c r="GV149" s="63"/>
      <c r="GW149" s="63"/>
      <c r="GX149" s="63"/>
      <c r="GY149" s="63"/>
      <c r="GZ149" s="63"/>
      <c r="HA149" s="63"/>
      <c r="HB149" s="63"/>
      <c r="HC149" s="63"/>
      <c r="HD149" s="63"/>
      <c r="HE149" s="63"/>
      <c r="HF149" s="63"/>
      <c r="HG149" s="63"/>
      <c r="HH149" s="63"/>
      <c r="HI149" s="63"/>
      <c r="HJ149" s="63"/>
      <c r="HK149" s="63"/>
      <c r="HL149" s="63"/>
      <c r="HM149" s="63"/>
      <c r="HN149" s="63"/>
      <c r="HO149" s="63"/>
      <c r="HP149" s="63"/>
      <c r="HQ149" s="63"/>
      <c r="HR149" s="63"/>
      <c r="HS149" s="63"/>
      <c r="HT149" s="63"/>
      <c r="HU149" s="63"/>
      <c r="HV149" s="63"/>
      <c r="HW149" s="63"/>
      <c r="HX149" s="63"/>
      <c r="HY149" s="63"/>
      <c r="HZ149" s="63"/>
      <c r="IA149" s="63"/>
      <c r="IB149" s="63"/>
      <c r="IC149" s="63"/>
      <c r="ID149" s="63"/>
      <c r="IE149" s="63"/>
      <c r="IF149" s="63"/>
      <c r="IG149" s="63"/>
      <c r="IH149" s="63"/>
      <c r="II149" s="63"/>
      <c r="IJ149" s="63"/>
      <c r="IK149" s="63"/>
      <c r="IL149" s="63"/>
      <c r="IM149" s="63"/>
      <c r="IN149" s="63"/>
      <c r="IO149" s="63"/>
      <c r="IP149" s="63"/>
      <c r="IQ149" s="63"/>
      <c r="IR149" s="63"/>
      <c r="IS149" s="63"/>
      <c r="IT149" s="63"/>
      <c r="IU149" s="63"/>
      <c r="IV149" s="63"/>
      <c r="IW149" s="63"/>
      <c r="IX149" s="63"/>
      <c r="IY149" s="63"/>
      <c r="IZ149" s="63"/>
      <c r="JA149" s="63"/>
      <c r="JB149" s="63"/>
      <c r="JC149" s="63"/>
      <c r="JD149" s="63"/>
      <c r="JE149" s="63"/>
      <c r="JF149" s="63"/>
      <c r="JG149" s="63"/>
      <c r="JH149" s="63"/>
      <c r="JI149" s="63"/>
      <c r="JJ149" s="63"/>
      <c r="JK149" s="63"/>
      <c r="JL149" s="63"/>
      <c r="JM149" s="63"/>
      <c r="JN149" s="63"/>
      <c r="JO149" s="63"/>
      <c r="JP149" s="63"/>
      <c r="JQ149" s="63"/>
    </row>
    <row r="150" spans="1:277" s="4" customFormat="1" x14ac:dyDescent="0.25">
      <c r="A150" s="9" t="s">
        <v>36</v>
      </c>
      <c r="B150" s="9">
        <f>COUNTIFS(E150:JQ150,"x")</f>
        <v>1</v>
      </c>
      <c r="C150" s="10"/>
      <c r="D150" s="21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  <c r="BL150" s="63"/>
      <c r="BM150" s="63"/>
      <c r="BN150" s="63"/>
      <c r="BO150" s="63"/>
      <c r="BP150" s="63"/>
      <c r="BQ150" s="63"/>
      <c r="BR150" s="63"/>
      <c r="BS150" s="63"/>
      <c r="BT150" s="63"/>
      <c r="BU150" s="63"/>
      <c r="BV150" s="63"/>
      <c r="BW150" s="63"/>
      <c r="BX150" s="63"/>
      <c r="BY150" s="63"/>
      <c r="BZ150" s="63"/>
      <c r="CA150" s="63"/>
      <c r="CB150" s="63"/>
      <c r="CC150" s="63"/>
      <c r="CD150" s="63"/>
      <c r="CE150" s="63"/>
      <c r="CF150" s="63"/>
      <c r="CG150" s="63"/>
      <c r="CH150" s="63"/>
      <c r="CI150" s="63"/>
      <c r="CJ150" s="63"/>
      <c r="CK150" s="63"/>
      <c r="CL150" s="63"/>
      <c r="CM150" s="63"/>
      <c r="CN150" s="63"/>
      <c r="CO150" s="63"/>
      <c r="CP150" s="63"/>
      <c r="CQ150" s="63"/>
      <c r="CR150" s="63"/>
      <c r="CS150" s="63"/>
      <c r="CT150" s="63"/>
      <c r="CU150" s="63"/>
      <c r="CV150" s="63"/>
      <c r="CW150" s="63"/>
      <c r="CX150" s="63"/>
      <c r="CY150" s="63"/>
      <c r="CZ150" s="63"/>
      <c r="DA150" s="63"/>
      <c r="DB150" s="63"/>
      <c r="DC150" s="63"/>
      <c r="DD150" s="63"/>
      <c r="DE150" s="63"/>
      <c r="DF150" s="63"/>
      <c r="DG150" s="63"/>
      <c r="DH150" s="63"/>
      <c r="DI150" s="63"/>
      <c r="DJ150" s="63"/>
      <c r="DK150" s="63"/>
      <c r="DL150" s="63"/>
      <c r="DM150" s="63"/>
      <c r="DN150" s="63"/>
      <c r="DO150" s="63"/>
      <c r="DP150" s="63"/>
      <c r="DQ150" s="63"/>
      <c r="DR150" s="63"/>
      <c r="DS150" s="63"/>
      <c r="DT150" s="63"/>
      <c r="DU150" s="63"/>
      <c r="DV150" s="63"/>
      <c r="DW150" s="63"/>
      <c r="DX150" s="63"/>
      <c r="DY150" s="63"/>
      <c r="DZ150" s="63"/>
      <c r="EA150" s="63"/>
      <c r="EB150" s="63"/>
      <c r="EC150" s="63"/>
      <c r="ED150" s="63"/>
      <c r="EE150" s="63"/>
      <c r="EF150" s="63"/>
      <c r="EG150" s="63"/>
      <c r="EH150" s="63"/>
      <c r="EI150" s="63"/>
      <c r="EJ150" s="63"/>
      <c r="EK150" s="63"/>
      <c r="EL150" s="63"/>
      <c r="EM150" s="63"/>
      <c r="EN150" s="63"/>
      <c r="EO150" s="63"/>
      <c r="EP150" s="63"/>
      <c r="EQ150" s="63"/>
      <c r="ER150" s="63"/>
      <c r="ES150" s="63"/>
      <c r="ET150" s="63"/>
      <c r="EU150" s="63"/>
      <c r="EV150" s="63"/>
      <c r="EW150" s="63"/>
      <c r="EX150" s="63"/>
      <c r="EY150" s="63"/>
      <c r="EZ150" s="63"/>
      <c r="FA150" s="63"/>
      <c r="FB150" s="63"/>
      <c r="FC150" s="63"/>
      <c r="FD150" s="63"/>
      <c r="FE150" s="63"/>
      <c r="FF150" s="63"/>
      <c r="FG150" s="63"/>
      <c r="FH150" s="63"/>
      <c r="FI150" s="63"/>
      <c r="FJ150" s="63"/>
      <c r="FK150" s="63"/>
      <c r="FL150" s="63"/>
      <c r="FM150" s="63"/>
      <c r="FN150" s="63"/>
      <c r="FO150" s="63"/>
      <c r="FP150" s="63"/>
      <c r="FQ150" s="63"/>
      <c r="FR150" s="63"/>
      <c r="FS150" s="63"/>
      <c r="FT150" s="63"/>
      <c r="FU150" s="63"/>
      <c r="FV150" s="63"/>
      <c r="FW150" s="63"/>
      <c r="FX150" s="63"/>
      <c r="FY150" s="63"/>
      <c r="FZ150" s="63"/>
      <c r="GA150" s="63"/>
      <c r="GB150" s="63"/>
      <c r="GC150" s="63"/>
      <c r="GD150" s="63"/>
      <c r="GE150" s="63"/>
      <c r="GF150" s="63"/>
      <c r="GG150" s="63"/>
      <c r="GH150" s="63"/>
      <c r="GI150" s="63"/>
      <c r="GJ150" s="63"/>
      <c r="GK150" s="63"/>
      <c r="GL150" s="63"/>
      <c r="GM150" s="63"/>
      <c r="GN150" s="63"/>
      <c r="GO150" s="63"/>
      <c r="GP150" s="63"/>
      <c r="GQ150" s="63"/>
      <c r="GR150" s="63"/>
      <c r="GS150" s="63"/>
      <c r="GT150" s="63"/>
      <c r="GU150" s="63"/>
      <c r="GV150" s="63"/>
      <c r="GW150" s="63"/>
      <c r="GX150" s="63"/>
      <c r="GY150" s="63"/>
      <c r="GZ150" s="63"/>
      <c r="HA150" s="63"/>
      <c r="HB150" s="63"/>
      <c r="HC150" s="63"/>
      <c r="HD150" s="63"/>
      <c r="HE150" s="63"/>
      <c r="HF150" s="63"/>
      <c r="HG150" s="63"/>
      <c r="HH150" s="63"/>
      <c r="HI150" s="63"/>
      <c r="HJ150" s="63"/>
      <c r="HK150" s="63"/>
      <c r="HL150" s="63"/>
      <c r="HM150" s="63"/>
      <c r="HN150" s="63"/>
      <c r="HO150" s="63"/>
      <c r="HP150" s="63"/>
      <c r="HQ150" s="63"/>
      <c r="HR150" s="63"/>
      <c r="HS150" s="63"/>
      <c r="HT150" s="63"/>
      <c r="HU150" s="63"/>
      <c r="HV150" s="63"/>
      <c r="HW150" s="63"/>
      <c r="HX150" s="63"/>
      <c r="HY150" s="63"/>
      <c r="HZ150" s="63"/>
      <c r="IA150" s="63"/>
      <c r="IB150" s="63"/>
      <c r="IC150" s="63"/>
      <c r="ID150" s="63"/>
      <c r="IE150" s="63"/>
      <c r="IF150" s="63"/>
      <c r="IG150" s="63"/>
      <c r="IH150" s="63"/>
      <c r="II150" s="63"/>
      <c r="IJ150" s="63"/>
      <c r="IK150" s="63"/>
      <c r="IL150" s="63"/>
      <c r="IM150" s="63"/>
      <c r="IN150" s="63" t="s">
        <v>17</v>
      </c>
      <c r="IO150" s="63"/>
      <c r="IP150" s="63"/>
      <c r="IQ150" s="63"/>
      <c r="IR150" s="63"/>
      <c r="IS150" s="63"/>
      <c r="IT150" s="63"/>
      <c r="IU150" s="63"/>
      <c r="IV150" s="63"/>
      <c r="IW150" s="63"/>
      <c r="IX150" s="63"/>
      <c r="IY150" s="63"/>
      <c r="IZ150" s="63"/>
      <c r="JA150" s="63"/>
      <c r="JB150" s="63"/>
      <c r="JC150" s="63"/>
      <c r="JD150" s="63"/>
      <c r="JE150" s="63"/>
      <c r="JF150" s="63"/>
      <c r="JG150" s="63"/>
      <c r="JH150" s="63"/>
      <c r="JI150" s="63"/>
      <c r="JJ150" s="63"/>
      <c r="JK150" s="63"/>
      <c r="JL150" s="63"/>
      <c r="JM150" s="63"/>
      <c r="JN150" s="63"/>
      <c r="JO150" s="63"/>
      <c r="JP150" s="63"/>
      <c r="JQ150" s="63"/>
    </row>
    <row r="151" spans="1:277" x14ac:dyDescent="0.25">
      <c r="A151" s="6"/>
      <c r="B151" s="6"/>
      <c r="C151" s="6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</row>
    <row r="152" spans="1:277" x14ac:dyDescent="0.25">
      <c r="A152" s="57" t="s">
        <v>28</v>
      </c>
      <c r="B152" s="15">
        <f>SUM(B153:B157)</f>
        <v>5</v>
      </c>
      <c r="C152" s="7">
        <f>(COUNTIFS(E153:JQ157,"x"))*20</f>
        <v>100</v>
      </c>
      <c r="D152" s="19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  <c r="IV152" s="3"/>
      <c r="IW152" s="3"/>
      <c r="IX152" s="3"/>
      <c r="IY152" s="3"/>
      <c r="IZ152" s="3"/>
      <c r="JA152" s="3"/>
      <c r="JB152" s="3"/>
      <c r="JC152" s="3"/>
      <c r="JD152" s="3"/>
      <c r="JE152" s="3"/>
      <c r="JF152" s="3"/>
      <c r="JG152" s="3"/>
      <c r="JH152" s="3"/>
      <c r="JI152" s="3"/>
      <c r="JJ152" s="3"/>
      <c r="JK152" s="3"/>
      <c r="JL152" s="3"/>
      <c r="JM152" s="3"/>
      <c r="JN152" s="3"/>
      <c r="JO152" s="3"/>
      <c r="JP152" s="3"/>
      <c r="JQ152" s="3"/>
    </row>
    <row r="153" spans="1:277" s="5" customFormat="1" x14ac:dyDescent="0.25">
      <c r="A153" s="58" t="s">
        <v>32</v>
      </c>
      <c r="B153" s="11">
        <f>COUNTIFS(E153:JQ153,"x")</f>
        <v>1</v>
      </c>
      <c r="C153" s="12"/>
      <c r="D153" s="22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 t="s">
        <v>17</v>
      </c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  <c r="IM153" s="4"/>
      <c r="IN153" s="4"/>
      <c r="IO153" s="4"/>
      <c r="IP153" s="4"/>
      <c r="IQ153" s="4"/>
      <c r="IR153" s="4"/>
      <c r="IS153" s="4"/>
      <c r="IT153" s="4"/>
      <c r="IU153" s="4"/>
      <c r="IV153" s="4"/>
      <c r="IW153" s="4"/>
      <c r="IX153" s="4"/>
      <c r="IY153" s="4"/>
      <c r="IZ153" s="4"/>
      <c r="JA153" s="4"/>
      <c r="JB153" s="4"/>
      <c r="JC153" s="4"/>
      <c r="JD153" s="4"/>
      <c r="JE153" s="4"/>
      <c r="JF153" s="4"/>
      <c r="JG153" s="4"/>
      <c r="JH153" s="4"/>
      <c r="JI153" s="4"/>
      <c r="JJ153" s="4"/>
      <c r="JK153" s="4"/>
      <c r="JL153" s="4"/>
      <c r="JM153" s="4"/>
      <c r="JN153" s="4"/>
      <c r="JO153" s="4"/>
      <c r="JP153" s="4"/>
      <c r="JQ153" s="4"/>
    </row>
    <row r="154" spans="1:277" s="5" customFormat="1" x14ac:dyDescent="0.25">
      <c r="A154" s="58" t="s">
        <v>33</v>
      </c>
      <c r="B154" s="11">
        <f>COUNTIFS(E154:JQ154,"x")</f>
        <v>1</v>
      </c>
      <c r="C154" s="12"/>
      <c r="D154" s="22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 t="s">
        <v>17</v>
      </c>
      <c r="HJ154" s="4"/>
      <c r="HK154" s="4"/>
      <c r="HL154" s="4"/>
      <c r="HM154" s="4"/>
      <c r="HN154" s="4"/>
      <c r="HO154" s="4"/>
      <c r="HP154" s="4"/>
      <c r="HQ154" s="4"/>
      <c r="HR154" s="4"/>
      <c r="HS154" s="4"/>
      <c r="HT154" s="4"/>
      <c r="HU154" s="4"/>
      <c r="HV154" s="4"/>
      <c r="HW154" s="4"/>
      <c r="HX154" s="4"/>
      <c r="HY154" s="4"/>
      <c r="HZ154" s="4"/>
      <c r="IA154" s="4"/>
      <c r="IB154" s="4"/>
      <c r="IC154" s="4"/>
      <c r="ID154" s="4"/>
      <c r="IE154" s="4"/>
      <c r="IF154" s="4"/>
      <c r="IG154" s="4"/>
      <c r="IH154" s="4"/>
      <c r="II154" s="4"/>
      <c r="IJ154" s="4"/>
      <c r="IK154" s="4"/>
      <c r="IL154" s="4"/>
      <c r="IM154" s="4"/>
      <c r="IN154" s="4"/>
      <c r="IO154" s="4"/>
      <c r="IP154" s="4"/>
      <c r="IQ154" s="4"/>
      <c r="IR154" s="4"/>
      <c r="IS154" s="4"/>
      <c r="IT154" s="4"/>
      <c r="IU154" s="4"/>
      <c r="IV154" s="4"/>
      <c r="IW154" s="4"/>
      <c r="IX154" s="4"/>
      <c r="IY154" s="4"/>
      <c r="IZ154" s="4"/>
      <c r="JA154" s="4"/>
      <c r="JB154" s="4"/>
      <c r="JC154" s="4"/>
      <c r="JD154" s="4"/>
      <c r="JE154" s="4"/>
      <c r="JF154" s="4"/>
      <c r="JG154" s="4"/>
      <c r="JH154" s="4"/>
      <c r="JI154" s="4"/>
      <c r="JJ154" s="4"/>
      <c r="JK154" s="4"/>
      <c r="JL154" s="4"/>
      <c r="JM154" s="4"/>
      <c r="JN154" s="4"/>
      <c r="JO154" s="4"/>
      <c r="JP154" s="4"/>
      <c r="JQ154" s="4"/>
    </row>
    <row r="155" spans="1:277" s="5" customFormat="1" x14ac:dyDescent="0.25">
      <c r="A155" s="59" t="s">
        <v>34</v>
      </c>
      <c r="B155" s="11">
        <f>COUNTIFS(E155:JQ155,"x")</f>
        <v>1</v>
      </c>
      <c r="C155" s="12"/>
      <c r="D155" s="22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 t="s">
        <v>17</v>
      </c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  <c r="HH155" s="4"/>
      <c r="HI155" s="4"/>
      <c r="HJ155" s="4"/>
      <c r="HK155" s="4"/>
      <c r="HL155" s="4"/>
      <c r="HM155" s="4"/>
      <c r="HN155" s="4"/>
      <c r="HO155" s="4"/>
      <c r="HP155" s="4"/>
      <c r="HQ155" s="4"/>
      <c r="HR155" s="4"/>
      <c r="HS155" s="4"/>
      <c r="HT155" s="4"/>
      <c r="HU155" s="4"/>
      <c r="HV155" s="4"/>
      <c r="HW155" s="4"/>
      <c r="HX155" s="4"/>
      <c r="HY155" s="4"/>
      <c r="HZ155" s="4"/>
      <c r="IA155" s="4"/>
      <c r="IB155" s="4"/>
      <c r="IC155" s="4"/>
      <c r="ID155" s="4"/>
      <c r="IE155" s="4"/>
      <c r="IF155" s="4"/>
      <c r="IG155" s="4"/>
      <c r="IH155" s="4"/>
      <c r="II155" s="4"/>
      <c r="IJ155" s="4"/>
      <c r="IK155" s="4"/>
      <c r="IL155" s="4"/>
      <c r="IM155" s="4"/>
      <c r="IN155" s="4"/>
      <c r="IO155" s="4"/>
      <c r="IP155" s="4"/>
      <c r="IQ155" s="4"/>
      <c r="IR155" s="4"/>
      <c r="IS155" s="4"/>
      <c r="IT155" s="4"/>
      <c r="IU155" s="4"/>
      <c r="IV155" s="4"/>
      <c r="IW155" s="4"/>
      <c r="IX155" s="4"/>
      <c r="IY155" s="4"/>
      <c r="IZ155" s="4"/>
      <c r="JA155" s="4"/>
      <c r="JB155" s="4"/>
      <c r="JC155" s="4"/>
      <c r="JD155" s="4"/>
      <c r="JE155" s="4"/>
      <c r="JF155" s="4"/>
      <c r="JG155" s="4"/>
      <c r="JH155" s="4"/>
      <c r="JI155" s="4"/>
      <c r="JJ155" s="4"/>
      <c r="JK155" s="4"/>
      <c r="JL155" s="4"/>
      <c r="JM155" s="4"/>
      <c r="JN155" s="4"/>
      <c r="JO155" s="4"/>
      <c r="JP155" s="4"/>
      <c r="JQ155" s="4"/>
    </row>
    <row r="156" spans="1:277" s="5" customFormat="1" x14ac:dyDescent="0.25">
      <c r="A156" s="59" t="s">
        <v>35</v>
      </c>
      <c r="B156" s="11">
        <f>COUNTIFS(E156:JQ156,"x")</f>
        <v>1</v>
      </c>
      <c r="C156" s="12"/>
      <c r="D156" s="22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4" t="s">
        <v>17</v>
      </c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  <c r="HH156" s="4"/>
      <c r="HI156" s="4"/>
      <c r="HJ156" s="4"/>
      <c r="HK156" s="4"/>
      <c r="HL156" s="4"/>
      <c r="HM156" s="4"/>
      <c r="HN156" s="4"/>
      <c r="HO156" s="4"/>
      <c r="HP156" s="4"/>
      <c r="HQ156" s="4"/>
      <c r="HR156" s="4"/>
      <c r="HS156" s="4"/>
      <c r="HT156" s="4"/>
      <c r="HU156" s="4"/>
      <c r="HV156" s="4"/>
      <c r="HW156" s="4"/>
      <c r="HX156" s="4"/>
      <c r="HY156" s="4"/>
      <c r="HZ156" s="4"/>
      <c r="IA156" s="4"/>
      <c r="IB156" s="4"/>
      <c r="IC156" s="4"/>
      <c r="ID156" s="4"/>
      <c r="IE156" s="4"/>
      <c r="IF156" s="4"/>
      <c r="IG156" s="4"/>
      <c r="IH156" s="4"/>
      <c r="II156" s="4"/>
      <c r="IJ156" s="4"/>
      <c r="IK156" s="4"/>
      <c r="IL156" s="4"/>
      <c r="IM156" s="4"/>
      <c r="IN156" s="4"/>
      <c r="IO156" s="4"/>
      <c r="IP156" s="4"/>
      <c r="IQ156" s="4"/>
      <c r="IR156" s="4"/>
      <c r="IS156" s="4"/>
      <c r="IT156" s="4"/>
      <c r="IU156" s="4"/>
      <c r="IV156" s="4"/>
      <c r="IW156" s="4"/>
      <c r="IX156" s="4"/>
      <c r="IY156" s="4"/>
      <c r="IZ156" s="4"/>
      <c r="JA156" s="4"/>
      <c r="JB156" s="4"/>
      <c r="JC156" s="4"/>
      <c r="JD156" s="4"/>
      <c r="JE156" s="4"/>
      <c r="JF156" s="4"/>
      <c r="JG156" s="4"/>
      <c r="JH156" s="4"/>
      <c r="JI156" s="4"/>
      <c r="JJ156" s="4"/>
      <c r="JK156" s="4"/>
      <c r="JL156" s="4"/>
      <c r="JM156" s="4"/>
      <c r="JN156" s="4"/>
      <c r="JO156" s="4"/>
      <c r="JP156" s="4"/>
      <c r="JQ156" s="4"/>
    </row>
    <row r="157" spans="1:277" s="5" customFormat="1" x14ac:dyDescent="0.25">
      <c r="A157" s="59" t="s">
        <v>36</v>
      </c>
      <c r="B157" s="11">
        <f>COUNTIFS(E157:JQ157,"x")</f>
        <v>1</v>
      </c>
      <c r="C157" s="12"/>
      <c r="D157" s="22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P157" s="4"/>
      <c r="HQ157" s="4"/>
      <c r="HR157" s="4"/>
      <c r="HS157" s="4"/>
      <c r="HT157" s="4"/>
      <c r="HU157" s="4"/>
      <c r="HV157" s="4"/>
      <c r="HW157" s="4"/>
      <c r="HX157" s="4"/>
      <c r="HY157" s="4"/>
      <c r="HZ157" s="4"/>
      <c r="IA157" s="4"/>
      <c r="IB157" s="4"/>
      <c r="IC157" s="4"/>
      <c r="ID157" s="4"/>
      <c r="IE157" s="4"/>
      <c r="IF157" s="4"/>
      <c r="IG157" s="4"/>
      <c r="IH157" s="4"/>
      <c r="II157" s="4"/>
      <c r="IJ157" s="4"/>
      <c r="IK157" s="4"/>
      <c r="IL157" s="4"/>
      <c r="IM157" s="4"/>
      <c r="IN157" s="4" t="s">
        <v>17</v>
      </c>
      <c r="IO157" s="4"/>
      <c r="IP157" s="4"/>
      <c r="IQ157" s="4"/>
      <c r="IR157" s="4"/>
      <c r="IS157" s="4"/>
      <c r="IT157" s="4"/>
      <c r="IU157" s="4"/>
      <c r="IV157" s="4"/>
      <c r="IW157" s="4"/>
      <c r="IX157" s="4"/>
      <c r="IY157" s="4"/>
      <c r="IZ157" s="4"/>
      <c r="JA157" s="4"/>
      <c r="JB157" s="4"/>
      <c r="JC157" s="4"/>
      <c r="JD157" s="4"/>
      <c r="JE157" s="4"/>
      <c r="JF157" s="4"/>
      <c r="JG157" s="4"/>
      <c r="JH157" s="4"/>
      <c r="JI157" s="4"/>
      <c r="JJ157" s="4"/>
      <c r="JK157" s="4"/>
      <c r="JL157" s="4"/>
      <c r="JM157" s="4"/>
      <c r="JN157" s="4"/>
      <c r="JO157" s="4"/>
      <c r="JP157" s="4"/>
      <c r="JQ157" s="4"/>
    </row>
    <row r="158" spans="1:277" x14ac:dyDescent="0.25">
      <c r="A158" s="6"/>
      <c r="B158" s="6"/>
      <c r="C158" s="6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</row>
    <row r="159" spans="1:277" s="3" customFormat="1" x14ac:dyDescent="0.25">
      <c r="A159" s="56" t="s">
        <v>29</v>
      </c>
      <c r="B159" s="15">
        <f>SUM(B160:B164)</f>
        <v>5</v>
      </c>
      <c r="C159" s="7">
        <f>(COUNTIFS(E160:JQ164,"x"))*20</f>
        <v>100</v>
      </c>
      <c r="D159" s="2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60"/>
      <c r="AO159" s="60"/>
      <c r="AP159" s="60"/>
      <c r="AQ159" s="60"/>
      <c r="AR159" s="60"/>
      <c r="AS159" s="60"/>
      <c r="AT159" s="60"/>
      <c r="AU159" s="60"/>
      <c r="AV159" s="60"/>
      <c r="AW159" s="60"/>
      <c r="AX159" s="60"/>
      <c r="AY159" s="60"/>
      <c r="AZ159" s="60"/>
      <c r="BA159" s="60"/>
      <c r="BB159" s="60"/>
      <c r="BC159" s="60"/>
      <c r="BD159" s="60"/>
      <c r="BE159" s="60"/>
      <c r="BF159" s="60"/>
      <c r="BG159" s="60"/>
      <c r="BH159" s="60"/>
      <c r="BI159" s="60"/>
      <c r="BJ159" s="60"/>
      <c r="BK159" s="60"/>
      <c r="BL159" s="61"/>
      <c r="BM159" s="61"/>
      <c r="BN159" s="61"/>
      <c r="BO159" s="61"/>
      <c r="BP159" s="61"/>
      <c r="BQ159" s="61"/>
      <c r="BR159" s="61"/>
      <c r="BS159" s="61"/>
      <c r="BT159" s="61"/>
      <c r="BU159" s="61"/>
      <c r="BV159" s="61"/>
      <c r="BW159" s="61"/>
      <c r="BX159" s="61"/>
      <c r="BY159" s="61"/>
      <c r="BZ159" s="61"/>
      <c r="CA159" s="61"/>
      <c r="CB159" s="61"/>
      <c r="CC159" s="61"/>
      <c r="CD159" s="61"/>
      <c r="CE159" s="61"/>
      <c r="CF159" s="61"/>
      <c r="CG159" s="61"/>
      <c r="CH159" s="61"/>
      <c r="CI159" s="61"/>
      <c r="CJ159" s="61"/>
      <c r="CK159" s="61"/>
      <c r="CL159" s="61"/>
      <c r="CM159" s="61"/>
      <c r="CN159" s="61"/>
      <c r="CO159" s="61"/>
      <c r="CP159" s="61"/>
      <c r="CQ159" s="61"/>
      <c r="CR159" s="61"/>
      <c r="CS159" s="61"/>
      <c r="CT159" s="61"/>
      <c r="CU159" s="61"/>
      <c r="CV159" s="61"/>
      <c r="CW159" s="61"/>
      <c r="CX159" s="61"/>
      <c r="CY159" s="61"/>
      <c r="CZ159" s="61"/>
      <c r="DA159" s="61"/>
      <c r="DB159" s="61"/>
      <c r="DC159" s="61"/>
      <c r="DD159" s="61"/>
      <c r="DE159" s="61"/>
      <c r="DF159" s="61"/>
      <c r="DG159" s="61"/>
      <c r="DH159" s="61"/>
      <c r="DI159" s="61"/>
      <c r="DJ159" s="61"/>
      <c r="DK159" s="61"/>
      <c r="DL159" s="61"/>
      <c r="DM159" s="61"/>
      <c r="DN159" s="61"/>
      <c r="DO159" s="61"/>
      <c r="DP159" s="61"/>
      <c r="DQ159" s="61"/>
      <c r="DR159" s="61"/>
      <c r="DS159" s="61"/>
      <c r="DT159" s="61"/>
      <c r="DU159" s="61"/>
      <c r="DV159" s="61"/>
      <c r="DW159" s="61"/>
      <c r="DX159" s="61"/>
      <c r="DY159" s="61"/>
      <c r="DZ159" s="61"/>
      <c r="EA159" s="61"/>
      <c r="EB159" s="61"/>
      <c r="EC159" s="61"/>
      <c r="ED159" s="61"/>
      <c r="EE159" s="61"/>
      <c r="EF159" s="61"/>
      <c r="EG159" s="61"/>
      <c r="EH159" s="61"/>
      <c r="EI159" s="61"/>
      <c r="EJ159" s="61"/>
      <c r="EK159" s="61"/>
      <c r="EL159" s="61"/>
      <c r="EM159" s="61"/>
      <c r="EN159" s="61"/>
      <c r="EO159" s="61"/>
      <c r="EP159" s="61"/>
      <c r="EQ159" s="61"/>
      <c r="ER159" s="61"/>
      <c r="ES159" s="61"/>
      <c r="ET159" s="61"/>
      <c r="EU159" s="61"/>
      <c r="EV159" s="61"/>
      <c r="EW159" s="61"/>
      <c r="EX159" s="61"/>
      <c r="EY159" s="61"/>
      <c r="EZ159" s="61"/>
      <c r="FA159" s="61"/>
      <c r="FB159" s="61"/>
      <c r="FC159" s="61"/>
      <c r="FD159" s="61"/>
      <c r="FE159" s="61"/>
      <c r="FF159" s="61"/>
      <c r="FG159" s="61"/>
      <c r="FH159" s="61"/>
      <c r="FI159" s="61"/>
      <c r="FJ159" s="61"/>
      <c r="FK159" s="61"/>
      <c r="FL159" s="61"/>
      <c r="FM159" s="61"/>
      <c r="FN159" s="61"/>
      <c r="FO159" s="61"/>
      <c r="FP159" s="61"/>
      <c r="FQ159" s="61"/>
      <c r="FR159" s="61"/>
      <c r="FS159" s="61"/>
      <c r="FT159" s="61"/>
      <c r="FU159" s="61"/>
      <c r="FV159" s="61"/>
      <c r="FW159" s="61"/>
      <c r="FX159" s="61"/>
      <c r="FY159" s="61"/>
      <c r="FZ159" s="61"/>
      <c r="GA159" s="61"/>
      <c r="GB159" s="61"/>
      <c r="GC159" s="61"/>
      <c r="GD159" s="61"/>
      <c r="GE159" s="61"/>
      <c r="GF159" s="61"/>
      <c r="GG159" s="61"/>
      <c r="GH159" s="61"/>
      <c r="GI159" s="61"/>
      <c r="GJ159" s="61"/>
      <c r="GK159" s="61"/>
      <c r="GL159" s="61"/>
      <c r="GM159" s="61"/>
      <c r="GN159" s="61"/>
      <c r="GO159" s="61"/>
      <c r="GP159" s="61"/>
      <c r="GQ159" s="61"/>
      <c r="GR159" s="61"/>
      <c r="GS159" s="61"/>
      <c r="GT159" s="61"/>
      <c r="GU159" s="61"/>
      <c r="GV159" s="61"/>
      <c r="GW159" s="61"/>
      <c r="GX159" s="61"/>
      <c r="GY159" s="61"/>
      <c r="GZ159" s="61"/>
      <c r="HA159" s="61"/>
      <c r="HB159" s="61"/>
      <c r="HC159" s="61"/>
      <c r="HD159" s="61"/>
      <c r="HE159" s="61"/>
      <c r="HF159" s="61"/>
      <c r="HG159" s="61"/>
      <c r="HH159" s="61"/>
      <c r="HI159" s="61"/>
      <c r="HJ159" s="61"/>
      <c r="HK159" s="61"/>
      <c r="HL159" s="61"/>
      <c r="HM159" s="61"/>
      <c r="HN159" s="61"/>
      <c r="HO159" s="61"/>
      <c r="HP159" s="61"/>
      <c r="HQ159" s="61"/>
      <c r="HR159" s="61"/>
      <c r="HS159" s="61"/>
      <c r="HT159" s="61"/>
      <c r="HU159" s="61"/>
      <c r="HV159" s="61"/>
      <c r="HW159" s="61"/>
      <c r="HX159" s="61"/>
      <c r="HY159" s="61"/>
      <c r="HZ159" s="61"/>
      <c r="IA159" s="61"/>
      <c r="IB159" s="61"/>
      <c r="IC159" s="61"/>
      <c r="ID159" s="61"/>
      <c r="IE159" s="61"/>
      <c r="IF159" s="61"/>
      <c r="IG159" s="61"/>
      <c r="IH159" s="61"/>
      <c r="II159" s="61"/>
      <c r="IJ159" s="61"/>
      <c r="IK159" s="61"/>
      <c r="IL159" s="61"/>
      <c r="IM159" s="61"/>
      <c r="IN159" s="61"/>
      <c r="IO159" s="61"/>
      <c r="IP159" s="61"/>
      <c r="IQ159" s="61"/>
      <c r="IR159" s="61"/>
      <c r="IS159" s="61"/>
      <c r="IT159" s="61"/>
      <c r="IU159" s="61"/>
      <c r="IV159" s="61"/>
      <c r="IW159" s="61"/>
      <c r="IX159" s="61"/>
      <c r="IY159" s="61"/>
      <c r="IZ159" s="61"/>
      <c r="JA159" s="61"/>
      <c r="JB159" s="61"/>
      <c r="JC159" s="61"/>
      <c r="JD159" s="61"/>
      <c r="JE159" s="61"/>
      <c r="JF159" s="61"/>
      <c r="JG159" s="61"/>
      <c r="JH159" s="61"/>
      <c r="JI159" s="61"/>
      <c r="JJ159" s="61"/>
      <c r="JK159" s="61"/>
      <c r="JL159" s="61"/>
      <c r="JM159" s="61"/>
      <c r="JN159" s="61"/>
      <c r="JO159" s="61"/>
      <c r="JP159" s="61"/>
      <c r="JQ159" s="61"/>
    </row>
    <row r="160" spans="1:277" s="4" customFormat="1" x14ac:dyDescent="0.25">
      <c r="A160" s="9" t="s">
        <v>32</v>
      </c>
      <c r="B160" s="9">
        <f>COUNTIFS(E160:JQ160,"x")</f>
        <v>1</v>
      </c>
      <c r="C160" s="10"/>
      <c r="D160" s="21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 t="s">
        <v>17</v>
      </c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  <c r="BD160" s="62"/>
      <c r="BE160" s="62"/>
      <c r="BF160" s="62"/>
      <c r="BG160" s="62"/>
      <c r="BH160" s="62"/>
      <c r="BI160" s="62"/>
      <c r="BJ160" s="62"/>
      <c r="BK160" s="62"/>
      <c r="BL160" s="63"/>
      <c r="BM160" s="63"/>
      <c r="BN160" s="63"/>
      <c r="BO160" s="63"/>
      <c r="BP160" s="63"/>
      <c r="BQ160" s="63"/>
      <c r="BR160" s="63"/>
      <c r="BS160" s="63"/>
      <c r="BT160" s="63"/>
      <c r="BU160" s="63"/>
      <c r="BV160" s="63"/>
      <c r="BW160" s="63"/>
      <c r="BX160" s="63"/>
      <c r="BY160" s="63"/>
      <c r="BZ160" s="63"/>
      <c r="CA160" s="63"/>
      <c r="CB160" s="63"/>
      <c r="CC160" s="63"/>
      <c r="CD160" s="63"/>
      <c r="CE160" s="63"/>
      <c r="CF160" s="63"/>
      <c r="CG160" s="63"/>
      <c r="CH160" s="63"/>
      <c r="CI160" s="63"/>
      <c r="CJ160" s="63"/>
      <c r="CK160" s="63"/>
      <c r="CL160" s="63"/>
      <c r="CM160" s="63"/>
      <c r="CN160" s="63"/>
      <c r="CO160" s="63"/>
      <c r="CP160" s="63"/>
      <c r="CQ160" s="63"/>
      <c r="CR160" s="63"/>
      <c r="CS160" s="63"/>
      <c r="CT160" s="63"/>
      <c r="CU160" s="63"/>
      <c r="CV160" s="63"/>
      <c r="CW160" s="63"/>
      <c r="CX160" s="63"/>
      <c r="CY160" s="63"/>
      <c r="CZ160" s="63"/>
      <c r="DA160" s="63"/>
      <c r="DB160" s="63"/>
      <c r="DC160" s="63"/>
      <c r="DD160" s="63"/>
      <c r="DE160" s="63"/>
      <c r="DF160" s="63"/>
      <c r="DG160" s="63"/>
      <c r="DH160" s="63"/>
      <c r="DI160" s="63"/>
      <c r="DJ160" s="63"/>
      <c r="DK160" s="63"/>
      <c r="DL160" s="63"/>
      <c r="DM160" s="63"/>
      <c r="DN160" s="63"/>
      <c r="DO160" s="63"/>
      <c r="DP160" s="63"/>
      <c r="DQ160" s="63"/>
      <c r="DR160" s="63"/>
      <c r="DS160" s="63"/>
      <c r="DT160" s="63"/>
      <c r="DU160" s="63"/>
      <c r="DV160" s="63"/>
      <c r="DW160" s="63"/>
      <c r="DX160" s="63"/>
      <c r="DY160" s="63"/>
      <c r="DZ160" s="63"/>
      <c r="EA160" s="63"/>
      <c r="EB160" s="63"/>
      <c r="EC160" s="63"/>
      <c r="ED160" s="63"/>
      <c r="EE160" s="63"/>
      <c r="EF160" s="63"/>
      <c r="EG160" s="63"/>
      <c r="EH160" s="63"/>
      <c r="EI160" s="63"/>
      <c r="EJ160" s="63"/>
      <c r="EK160" s="63"/>
      <c r="EL160" s="63"/>
      <c r="EM160" s="63"/>
      <c r="EN160" s="63"/>
      <c r="EO160" s="63"/>
      <c r="EP160" s="63"/>
      <c r="EQ160" s="63"/>
      <c r="ER160" s="63"/>
      <c r="ES160" s="63"/>
      <c r="ET160" s="63"/>
      <c r="EU160" s="63"/>
      <c r="EV160" s="63"/>
      <c r="EW160" s="63"/>
      <c r="EX160" s="63"/>
      <c r="EY160" s="63"/>
      <c r="EZ160" s="63"/>
      <c r="FA160" s="63"/>
      <c r="FB160" s="63"/>
      <c r="FC160" s="63"/>
      <c r="FD160" s="63"/>
      <c r="FE160" s="63"/>
      <c r="FF160" s="63"/>
      <c r="FG160" s="63"/>
      <c r="FH160" s="63"/>
      <c r="FI160" s="63"/>
      <c r="FJ160" s="63"/>
      <c r="FK160" s="63"/>
      <c r="FL160" s="63"/>
      <c r="FM160" s="63"/>
      <c r="FN160" s="63"/>
      <c r="FO160" s="63"/>
      <c r="FP160" s="63"/>
      <c r="FQ160" s="63"/>
      <c r="FR160" s="63"/>
      <c r="FS160" s="63"/>
      <c r="FT160" s="63"/>
      <c r="FU160" s="63"/>
      <c r="FV160" s="63"/>
      <c r="FW160" s="63"/>
      <c r="FX160" s="63"/>
      <c r="FY160" s="63"/>
      <c r="FZ160" s="63"/>
      <c r="GA160" s="63"/>
      <c r="GB160" s="63"/>
      <c r="GC160" s="63"/>
      <c r="GD160" s="63"/>
      <c r="GE160" s="63"/>
      <c r="GF160" s="63"/>
      <c r="GG160" s="63"/>
      <c r="GH160" s="63"/>
      <c r="GI160" s="63"/>
      <c r="GJ160" s="63"/>
      <c r="GK160" s="63"/>
      <c r="GL160" s="63"/>
      <c r="GM160" s="63"/>
      <c r="GN160" s="63"/>
      <c r="GO160" s="63"/>
      <c r="GP160" s="63"/>
      <c r="GQ160" s="63"/>
      <c r="GR160" s="63"/>
      <c r="GS160" s="63"/>
      <c r="GT160" s="63"/>
      <c r="GU160" s="63"/>
      <c r="GV160" s="63"/>
      <c r="GW160" s="63"/>
      <c r="GX160" s="63"/>
      <c r="GY160" s="63"/>
      <c r="GZ160" s="63"/>
      <c r="HA160" s="63"/>
      <c r="HB160" s="63"/>
      <c r="HC160" s="63"/>
      <c r="HD160" s="63"/>
      <c r="HE160" s="63"/>
      <c r="HF160" s="63"/>
      <c r="HG160" s="63"/>
      <c r="HH160" s="63"/>
      <c r="HI160" s="63"/>
      <c r="HJ160" s="63"/>
      <c r="HK160" s="63"/>
      <c r="HL160" s="63"/>
      <c r="HM160" s="63"/>
      <c r="HN160" s="63"/>
      <c r="HO160" s="63"/>
      <c r="HP160" s="63"/>
      <c r="HQ160" s="63"/>
      <c r="HR160" s="63"/>
      <c r="HS160" s="63"/>
      <c r="HT160" s="63"/>
      <c r="HU160" s="63"/>
      <c r="HV160" s="63"/>
      <c r="HW160" s="63"/>
      <c r="HX160" s="63"/>
      <c r="HY160" s="63"/>
      <c r="HZ160" s="63"/>
      <c r="IA160" s="63"/>
      <c r="IB160" s="63"/>
      <c r="IC160" s="63"/>
      <c r="ID160" s="63"/>
      <c r="IE160" s="63"/>
      <c r="IF160" s="63"/>
      <c r="IG160" s="63"/>
      <c r="IH160" s="63"/>
      <c r="II160" s="63"/>
      <c r="IJ160" s="63"/>
      <c r="IK160" s="63"/>
      <c r="IL160" s="63"/>
      <c r="IM160" s="63"/>
      <c r="IN160" s="63"/>
      <c r="IO160" s="63"/>
      <c r="IP160" s="63"/>
      <c r="IQ160" s="63"/>
      <c r="IR160" s="63"/>
      <c r="IS160" s="63"/>
      <c r="IT160" s="63"/>
      <c r="IU160" s="63"/>
      <c r="IV160" s="63"/>
      <c r="IW160" s="63"/>
      <c r="IX160" s="63"/>
      <c r="IY160" s="63"/>
      <c r="IZ160" s="63"/>
      <c r="JA160" s="63"/>
      <c r="JB160" s="63"/>
      <c r="JC160" s="63"/>
      <c r="JD160" s="63"/>
      <c r="JE160" s="63"/>
      <c r="JF160" s="63"/>
      <c r="JG160" s="63"/>
      <c r="JH160" s="63"/>
      <c r="JI160" s="63"/>
      <c r="JJ160" s="63"/>
      <c r="JK160" s="63"/>
      <c r="JL160" s="63"/>
      <c r="JM160" s="63"/>
      <c r="JN160" s="63"/>
      <c r="JO160" s="63"/>
      <c r="JP160" s="63"/>
      <c r="JQ160" s="63"/>
    </row>
    <row r="161" spans="1:277" s="4" customFormat="1" x14ac:dyDescent="0.25">
      <c r="A161" s="9" t="s">
        <v>33</v>
      </c>
      <c r="B161" s="9">
        <f>COUNTIFS(E161:JQ161,"x")</f>
        <v>1</v>
      </c>
      <c r="C161" s="10"/>
      <c r="D161" s="21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  <c r="BL161" s="63"/>
      <c r="BM161" s="63"/>
      <c r="BN161" s="63"/>
      <c r="BO161" s="63"/>
      <c r="BP161" s="63"/>
      <c r="BQ161" s="63"/>
      <c r="BR161" s="63"/>
      <c r="BS161" s="63"/>
      <c r="BT161" s="63"/>
      <c r="BU161" s="63"/>
      <c r="BV161" s="63"/>
      <c r="BW161" s="63"/>
      <c r="BX161" s="63"/>
      <c r="BY161" s="63"/>
      <c r="BZ161" s="63"/>
      <c r="CA161" s="63"/>
      <c r="CB161" s="63"/>
      <c r="CC161" s="63"/>
      <c r="CD161" s="63"/>
      <c r="CE161" s="63"/>
      <c r="CF161" s="63"/>
      <c r="CG161" s="63"/>
      <c r="CH161" s="63"/>
      <c r="CI161" s="63"/>
      <c r="CJ161" s="63"/>
      <c r="CK161" s="63"/>
      <c r="CL161" s="63"/>
      <c r="CM161" s="63"/>
      <c r="CN161" s="63"/>
      <c r="CO161" s="63"/>
      <c r="CP161" s="63"/>
      <c r="CQ161" s="63"/>
      <c r="CR161" s="63"/>
      <c r="CS161" s="63"/>
      <c r="CT161" s="63"/>
      <c r="CU161" s="63"/>
      <c r="CV161" s="63"/>
      <c r="CW161" s="63"/>
      <c r="CX161" s="63"/>
      <c r="CY161" s="63"/>
      <c r="CZ161" s="63"/>
      <c r="DA161" s="63"/>
      <c r="DB161" s="63"/>
      <c r="DC161" s="63"/>
      <c r="DD161" s="63"/>
      <c r="DE161" s="63"/>
      <c r="DF161" s="63"/>
      <c r="DG161" s="63"/>
      <c r="DH161" s="63"/>
      <c r="DI161" s="63"/>
      <c r="DJ161" s="63"/>
      <c r="DK161" s="63"/>
      <c r="DL161" s="63"/>
      <c r="DM161" s="63"/>
      <c r="DN161" s="63"/>
      <c r="DO161" s="63"/>
      <c r="DP161" s="63"/>
      <c r="DQ161" s="63"/>
      <c r="DR161" s="63"/>
      <c r="DS161" s="63"/>
      <c r="DT161" s="63"/>
      <c r="DU161" s="63"/>
      <c r="DV161" s="63"/>
      <c r="DW161" s="63"/>
      <c r="DX161" s="63"/>
      <c r="DY161" s="63"/>
      <c r="DZ161" s="63"/>
      <c r="EA161" s="63"/>
      <c r="EB161" s="63"/>
      <c r="EC161" s="63"/>
      <c r="ED161" s="63"/>
      <c r="EE161" s="63"/>
      <c r="EF161" s="63"/>
      <c r="EG161" s="63"/>
      <c r="EH161" s="63"/>
      <c r="EI161" s="63"/>
      <c r="EJ161" s="63"/>
      <c r="EK161" s="63"/>
      <c r="EL161" s="63"/>
      <c r="EM161" s="63"/>
      <c r="EN161" s="63"/>
      <c r="EO161" s="63"/>
      <c r="EP161" s="63"/>
      <c r="EQ161" s="63"/>
      <c r="ER161" s="63"/>
      <c r="ES161" s="63"/>
      <c r="ET161" s="63"/>
      <c r="EU161" s="63"/>
      <c r="EV161" s="63"/>
      <c r="EW161" s="63"/>
      <c r="EX161" s="63"/>
      <c r="EY161" s="63"/>
      <c r="EZ161" s="63"/>
      <c r="FA161" s="63"/>
      <c r="FB161" s="63"/>
      <c r="FC161" s="63"/>
      <c r="FD161" s="63"/>
      <c r="FE161" s="63"/>
      <c r="FF161" s="63"/>
      <c r="FG161" s="63"/>
      <c r="FH161" s="63"/>
      <c r="FI161" s="63"/>
      <c r="FJ161" s="63"/>
      <c r="FK161" s="63"/>
      <c r="FL161" s="63"/>
      <c r="FM161" s="63"/>
      <c r="FN161" s="63"/>
      <c r="FO161" s="63"/>
      <c r="FP161" s="63"/>
      <c r="FQ161" s="63"/>
      <c r="FR161" s="63"/>
      <c r="FS161" s="63"/>
      <c r="FT161" s="63"/>
      <c r="FU161" s="63"/>
      <c r="FV161" s="63"/>
      <c r="FW161" s="63"/>
      <c r="FX161" s="63"/>
      <c r="FY161" s="63"/>
      <c r="FZ161" s="63"/>
      <c r="GA161" s="63"/>
      <c r="GB161" s="63"/>
      <c r="GC161" s="63"/>
      <c r="GD161" s="63"/>
      <c r="GE161" s="63"/>
      <c r="GF161" s="63"/>
      <c r="GG161" s="63"/>
      <c r="GH161" s="63"/>
      <c r="GI161" s="63"/>
      <c r="GJ161" s="63"/>
      <c r="GK161" s="63"/>
      <c r="GL161" s="63"/>
      <c r="GM161" s="63"/>
      <c r="GN161" s="63"/>
      <c r="GO161" s="63"/>
      <c r="GP161" s="63"/>
      <c r="GQ161" s="63"/>
      <c r="GR161" s="63"/>
      <c r="GS161" s="63"/>
      <c r="GT161" s="63"/>
      <c r="GU161" s="63"/>
      <c r="GV161" s="63"/>
      <c r="GW161" s="63"/>
      <c r="GX161" s="63"/>
      <c r="GY161" s="63"/>
      <c r="GZ161" s="63"/>
      <c r="HA161" s="63"/>
      <c r="HB161" s="63"/>
      <c r="HC161" s="63"/>
      <c r="HD161" s="63"/>
      <c r="HE161" s="63"/>
      <c r="HF161" s="63"/>
      <c r="HG161" s="63"/>
      <c r="HH161" s="63"/>
      <c r="HI161" s="63" t="s">
        <v>17</v>
      </c>
      <c r="HJ161" s="63"/>
      <c r="HK161" s="63"/>
      <c r="HL161" s="63"/>
      <c r="HM161" s="63"/>
      <c r="HN161" s="63"/>
      <c r="HO161" s="63"/>
      <c r="HP161" s="63"/>
      <c r="HQ161" s="63"/>
      <c r="HR161" s="63"/>
      <c r="HS161" s="63"/>
      <c r="HT161" s="63"/>
      <c r="HU161" s="63"/>
      <c r="HV161" s="63"/>
      <c r="HW161" s="63"/>
      <c r="HX161" s="63"/>
      <c r="HY161" s="63"/>
      <c r="HZ161" s="63"/>
      <c r="IA161" s="63"/>
      <c r="IB161" s="63"/>
      <c r="IC161" s="63"/>
      <c r="ID161" s="63"/>
      <c r="IE161" s="63"/>
      <c r="IF161" s="63"/>
      <c r="IG161" s="63"/>
      <c r="IH161" s="63"/>
      <c r="II161" s="63"/>
      <c r="IJ161" s="63"/>
      <c r="IK161" s="63"/>
      <c r="IL161" s="63"/>
      <c r="IM161" s="63"/>
      <c r="IN161" s="63"/>
      <c r="IO161" s="63"/>
      <c r="IP161" s="63"/>
      <c r="IQ161" s="63"/>
      <c r="IR161" s="63"/>
      <c r="IS161" s="63"/>
      <c r="IT161" s="63"/>
      <c r="IU161" s="63"/>
      <c r="IV161" s="63"/>
      <c r="IW161" s="63"/>
      <c r="IX161" s="63"/>
      <c r="IY161" s="63"/>
      <c r="IZ161" s="63"/>
      <c r="JA161" s="63"/>
      <c r="JB161" s="63"/>
      <c r="JC161" s="63"/>
      <c r="JD161" s="63"/>
      <c r="JE161" s="63"/>
      <c r="JF161" s="63"/>
      <c r="JG161" s="63"/>
      <c r="JH161" s="63"/>
      <c r="JI161" s="63"/>
      <c r="JJ161" s="63"/>
      <c r="JK161" s="63"/>
      <c r="JL161" s="63"/>
      <c r="JM161" s="63"/>
      <c r="JN161" s="63"/>
      <c r="JO161" s="63"/>
      <c r="JP161" s="63"/>
      <c r="JQ161" s="63"/>
    </row>
    <row r="162" spans="1:277" s="4" customFormat="1" x14ac:dyDescent="0.25">
      <c r="A162" s="9" t="s">
        <v>34</v>
      </c>
      <c r="B162" s="9">
        <f>COUNTIFS(E162:JQ162,"x")</f>
        <v>1</v>
      </c>
      <c r="C162" s="10"/>
      <c r="D162" s="21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  <c r="BD162" s="62"/>
      <c r="BE162" s="62"/>
      <c r="BF162" s="62"/>
      <c r="BG162" s="62"/>
      <c r="BH162" s="62"/>
      <c r="BI162" s="62"/>
      <c r="BJ162" s="62"/>
      <c r="BK162" s="62"/>
      <c r="BL162" s="63"/>
      <c r="BM162" s="63"/>
      <c r="BN162" s="63"/>
      <c r="BO162" s="63"/>
      <c r="BP162" s="63"/>
      <c r="BQ162" s="63"/>
      <c r="BR162" s="63"/>
      <c r="BS162" s="63"/>
      <c r="BT162" s="63"/>
      <c r="BU162" s="63"/>
      <c r="BV162" s="63"/>
      <c r="BW162" s="63"/>
      <c r="BX162" s="63"/>
      <c r="BY162" s="63"/>
      <c r="BZ162" s="63"/>
      <c r="CA162" s="63"/>
      <c r="CB162" s="63"/>
      <c r="CC162" s="63"/>
      <c r="CD162" s="63"/>
      <c r="CE162" s="63"/>
      <c r="CF162" s="63"/>
      <c r="CG162" s="63"/>
      <c r="CH162" s="63"/>
      <c r="CI162" s="63"/>
      <c r="CJ162" s="63"/>
      <c r="CK162" s="63"/>
      <c r="CL162" s="63"/>
      <c r="CM162" s="63"/>
      <c r="CN162" s="63"/>
      <c r="CO162" s="63"/>
      <c r="CP162" s="63"/>
      <c r="CQ162" s="63" t="s">
        <v>17</v>
      </c>
      <c r="CR162" s="63"/>
      <c r="CS162" s="63"/>
      <c r="CT162" s="63"/>
      <c r="CU162" s="63"/>
      <c r="CV162" s="63"/>
      <c r="CW162" s="63"/>
      <c r="CX162" s="63"/>
      <c r="CY162" s="63"/>
      <c r="CZ162" s="63"/>
      <c r="DA162" s="63"/>
      <c r="DB162" s="63"/>
      <c r="DC162" s="63"/>
      <c r="DD162" s="63"/>
      <c r="DE162" s="63"/>
      <c r="DF162" s="63"/>
      <c r="DG162" s="63"/>
      <c r="DH162" s="63"/>
      <c r="DI162" s="63"/>
      <c r="DJ162" s="63"/>
      <c r="DK162" s="63"/>
      <c r="DL162" s="63"/>
      <c r="DM162" s="63"/>
      <c r="DN162" s="63"/>
      <c r="DO162" s="63"/>
      <c r="DP162" s="63"/>
      <c r="DQ162" s="63"/>
      <c r="DR162" s="63"/>
      <c r="DS162" s="63"/>
      <c r="DT162" s="63"/>
      <c r="DU162" s="63"/>
      <c r="DV162" s="63"/>
      <c r="DW162" s="63"/>
      <c r="DX162" s="63"/>
      <c r="DY162" s="63"/>
      <c r="DZ162" s="63"/>
      <c r="EA162" s="63"/>
      <c r="EB162" s="63"/>
      <c r="EC162" s="63"/>
      <c r="ED162" s="63"/>
      <c r="EE162" s="63"/>
      <c r="EF162" s="63"/>
      <c r="EG162" s="63"/>
      <c r="EH162" s="63"/>
      <c r="EI162" s="63"/>
      <c r="EJ162" s="63"/>
      <c r="EK162" s="63"/>
      <c r="EL162" s="63"/>
      <c r="EM162" s="63"/>
      <c r="EN162" s="63"/>
      <c r="EO162" s="63"/>
      <c r="EP162" s="63"/>
      <c r="EQ162" s="63"/>
      <c r="ER162" s="63"/>
      <c r="ES162" s="63"/>
      <c r="ET162" s="63"/>
      <c r="EU162" s="63"/>
      <c r="EV162" s="63"/>
      <c r="EW162" s="63"/>
      <c r="EX162" s="63"/>
      <c r="EY162" s="63"/>
      <c r="EZ162" s="63"/>
      <c r="FA162" s="63"/>
      <c r="FB162" s="63"/>
      <c r="FC162" s="63"/>
      <c r="FD162" s="63"/>
      <c r="FE162" s="63"/>
      <c r="FF162" s="63"/>
      <c r="FG162" s="63"/>
      <c r="FH162" s="63"/>
      <c r="FI162" s="63"/>
      <c r="FJ162" s="63"/>
      <c r="FK162" s="63"/>
      <c r="FL162" s="63"/>
      <c r="FM162" s="63"/>
      <c r="FN162" s="63"/>
      <c r="FO162" s="63"/>
      <c r="FP162" s="63"/>
      <c r="FQ162" s="63"/>
      <c r="FR162" s="63"/>
      <c r="FS162" s="63"/>
      <c r="FT162" s="63"/>
      <c r="FU162" s="63"/>
      <c r="FV162" s="63"/>
      <c r="FW162" s="63"/>
      <c r="FX162" s="63"/>
      <c r="FY162" s="63"/>
      <c r="FZ162" s="63"/>
      <c r="GA162" s="63"/>
      <c r="GB162" s="63"/>
      <c r="GC162" s="63"/>
      <c r="GD162" s="63"/>
      <c r="GE162" s="63"/>
      <c r="GF162" s="63"/>
      <c r="GG162" s="63"/>
      <c r="GH162" s="63"/>
      <c r="GI162" s="63"/>
      <c r="GJ162" s="63"/>
      <c r="GK162" s="63"/>
      <c r="GL162" s="63"/>
      <c r="GM162" s="63"/>
      <c r="GN162" s="63"/>
      <c r="GO162" s="63"/>
      <c r="GP162" s="63"/>
      <c r="GQ162" s="63"/>
      <c r="GR162" s="63"/>
      <c r="GS162" s="63"/>
      <c r="GT162" s="63"/>
      <c r="GU162" s="63"/>
      <c r="GV162" s="63"/>
      <c r="GW162" s="63"/>
      <c r="GX162" s="63"/>
      <c r="GY162" s="63"/>
      <c r="GZ162" s="63"/>
      <c r="HA162" s="63"/>
      <c r="HB162" s="63"/>
      <c r="HC162" s="63"/>
      <c r="HD162" s="63"/>
      <c r="HE162" s="63"/>
      <c r="HF162" s="63"/>
      <c r="HG162" s="63"/>
      <c r="HH162" s="63"/>
      <c r="HI162" s="63"/>
      <c r="HJ162" s="63"/>
      <c r="HK162" s="63"/>
      <c r="HL162" s="63"/>
      <c r="HM162" s="63"/>
      <c r="HN162" s="63"/>
      <c r="HO162" s="63"/>
      <c r="HP162" s="63"/>
      <c r="HQ162" s="63"/>
      <c r="HR162" s="63"/>
      <c r="HS162" s="63"/>
      <c r="HT162" s="63"/>
      <c r="HU162" s="63"/>
      <c r="HV162" s="63"/>
      <c r="HW162" s="63"/>
      <c r="HX162" s="63"/>
      <c r="HY162" s="63"/>
      <c r="HZ162" s="63"/>
      <c r="IA162" s="63"/>
      <c r="IB162" s="63"/>
      <c r="IC162" s="63"/>
      <c r="ID162" s="63"/>
      <c r="IE162" s="63"/>
      <c r="IF162" s="63"/>
      <c r="IG162" s="63"/>
      <c r="IH162" s="63"/>
      <c r="II162" s="63"/>
      <c r="IJ162" s="63"/>
      <c r="IK162" s="63"/>
      <c r="IL162" s="63"/>
      <c r="IM162" s="63"/>
      <c r="IN162" s="63"/>
      <c r="IO162" s="63"/>
      <c r="IP162" s="63"/>
      <c r="IQ162" s="63"/>
      <c r="IR162" s="63"/>
      <c r="IS162" s="63"/>
      <c r="IT162" s="63"/>
      <c r="IU162" s="63"/>
      <c r="IV162" s="63"/>
      <c r="IW162" s="63"/>
      <c r="IX162" s="63"/>
      <c r="IY162" s="63"/>
      <c r="IZ162" s="63"/>
      <c r="JA162" s="63"/>
      <c r="JB162" s="63"/>
      <c r="JC162" s="63"/>
      <c r="JD162" s="63"/>
      <c r="JE162" s="63"/>
      <c r="JF162" s="63"/>
      <c r="JG162" s="63"/>
      <c r="JH162" s="63"/>
      <c r="JI162" s="63"/>
      <c r="JJ162" s="63"/>
      <c r="JK162" s="63"/>
      <c r="JL162" s="63"/>
      <c r="JM162" s="63"/>
      <c r="JN162" s="63"/>
      <c r="JO162" s="63"/>
      <c r="JP162" s="63"/>
      <c r="JQ162" s="63"/>
    </row>
    <row r="163" spans="1:277" s="4" customFormat="1" x14ac:dyDescent="0.25">
      <c r="A163" s="9" t="s">
        <v>35</v>
      </c>
      <c r="B163" s="9">
        <f>COUNTIFS(E163:JQ163,"x")</f>
        <v>1</v>
      </c>
      <c r="C163" s="10"/>
      <c r="D163" s="21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  <c r="BD163" s="62"/>
      <c r="BE163" s="62"/>
      <c r="BF163" s="62"/>
      <c r="BG163" s="62"/>
      <c r="BH163" s="62"/>
      <c r="BI163" s="62"/>
      <c r="BJ163" s="62"/>
      <c r="BK163" s="62"/>
      <c r="BL163" s="63" t="s">
        <v>17</v>
      </c>
      <c r="BM163" s="63"/>
      <c r="BN163" s="63"/>
      <c r="BO163" s="63"/>
      <c r="BP163" s="63"/>
      <c r="BQ163" s="63"/>
      <c r="BR163" s="63"/>
      <c r="BS163" s="63"/>
      <c r="BT163" s="63"/>
      <c r="BU163" s="63"/>
      <c r="BV163" s="63"/>
      <c r="BW163" s="63"/>
      <c r="BX163" s="63"/>
      <c r="BY163" s="63"/>
      <c r="BZ163" s="63"/>
      <c r="CA163" s="63"/>
      <c r="CB163" s="63"/>
      <c r="CC163" s="63"/>
      <c r="CD163" s="63"/>
      <c r="CE163" s="63"/>
      <c r="CF163" s="63"/>
      <c r="CG163" s="63"/>
      <c r="CH163" s="63"/>
      <c r="CI163" s="63"/>
      <c r="CJ163" s="63"/>
      <c r="CK163" s="63"/>
      <c r="CL163" s="63"/>
      <c r="CM163" s="63"/>
      <c r="CN163" s="63"/>
      <c r="CO163" s="63"/>
      <c r="CP163" s="63"/>
      <c r="CQ163" s="63"/>
      <c r="CR163" s="63"/>
      <c r="CS163" s="63"/>
      <c r="CT163" s="63"/>
      <c r="CU163" s="63"/>
      <c r="CV163" s="63"/>
      <c r="CW163" s="63"/>
      <c r="CX163" s="63"/>
      <c r="CY163" s="63"/>
      <c r="CZ163" s="63"/>
      <c r="DA163" s="63"/>
      <c r="DB163" s="63"/>
      <c r="DC163" s="63"/>
      <c r="DD163" s="63"/>
      <c r="DE163" s="63"/>
      <c r="DF163" s="63"/>
      <c r="DG163" s="63"/>
      <c r="DH163" s="63"/>
      <c r="DI163" s="63"/>
      <c r="DJ163" s="63"/>
      <c r="DK163" s="63"/>
      <c r="DL163" s="63"/>
      <c r="DM163" s="63"/>
      <c r="DN163" s="63"/>
      <c r="DO163" s="63"/>
      <c r="DP163" s="63"/>
      <c r="DQ163" s="63"/>
      <c r="DR163" s="63"/>
      <c r="DS163" s="63"/>
      <c r="DT163" s="63"/>
      <c r="DU163" s="63"/>
      <c r="DV163" s="63"/>
      <c r="DW163" s="63"/>
      <c r="DX163" s="63"/>
      <c r="DY163" s="63"/>
      <c r="DZ163" s="63"/>
      <c r="EA163" s="63"/>
      <c r="EB163" s="63"/>
      <c r="EC163" s="63"/>
      <c r="ED163" s="63"/>
      <c r="EE163" s="63"/>
      <c r="EF163" s="63"/>
      <c r="EG163" s="63"/>
      <c r="EH163" s="63"/>
      <c r="EI163" s="63"/>
      <c r="EJ163" s="63"/>
      <c r="EK163" s="63"/>
      <c r="EL163" s="63"/>
      <c r="EM163" s="63"/>
      <c r="EN163" s="63"/>
      <c r="EO163" s="63"/>
      <c r="EP163" s="63"/>
      <c r="EQ163" s="63"/>
      <c r="ER163" s="63"/>
      <c r="ES163" s="63"/>
      <c r="ET163" s="63"/>
      <c r="EU163" s="63"/>
      <c r="EV163" s="63"/>
      <c r="EW163" s="63"/>
      <c r="EX163" s="63"/>
      <c r="EY163" s="63"/>
      <c r="EZ163" s="63"/>
      <c r="FA163" s="63"/>
      <c r="FB163" s="63"/>
      <c r="FC163" s="63"/>
      <c r="FD163" s="63"/>
      <c r="FE163" s="63"/>
      <c r="FF163" s="63"/>
      <c r="FG163" s="63"/>
      <c r="FH163" s="63"/>
      <c r="FI163" s="63"/>
      <c r="FJ163" s="63"/>
      <c r="FK163" s="63"/>
      <c r="FL163" s="63"/>
      <c r="FM163" s="63"/>
      <c r="FN163" s="63"/>
      <c r="FO163" s="63"/>
      <c r="FP163" s="63"/>
      <c r="FQ163" s="63"/>
      <c r="FR163" s="63"/>
      <c r="FS163" s="63"/>
      <c r="FT163" s="63"/>
      <c r="FU163" s="63"/>
      <c r="FV163" s="63"/>
      <c r="FW163" s="63"/>
      <c r="FX163" s="63"/>
      <c r="FY163" s="63"/>
      <c r="FZ163" s="63"/>
      <c r="GA163" s="63"/>
      <c r="GB163" s="63"/>
      <c r="GC163" s="63"/>
      <c r="GD163" s="63"/>
      <c r="GE163" s="63"/>
      <c r="GF163" s="63"/>
      <c r="GG163" s="63"/>
      <c r="GH163" s="63"/>
      <c r="GI163" s="63"/>
      <c r="GJ163" s="63"/>
      <c r="GK163" s="63"/>
      <c r="GL163" s="63"/>
      <c r="GM163" s="63"/>
      <c r="GN163" s="63"/>
      <c r="GO163" s="63"/>
      <c r="GP163" s="63"/>
      <c r="GQ163" s="63"/>
      <c r="GR163" s="63"/>
      <c r="GS163" s="63"/>
      <c r="GT163" s="63"/>
      <c r="GU163" s="63"/>
      <c r="GV163" s="63"/>
      <c r="GW163" s="63"/>
      <c r="GX163" s="63"/>
      <c r="GY163" s="63"/>
      <c r="GZ163" s="63"/>
      <c r="HA163" s="63"/>
      <c r="HB163" s="63"/>
      <c r="HC163" s="63"/>
      <c r="HD163" s="63"/>
      <c r="HE163" s="63"/>
      <c r="HF163" s="63"/>
      <c r="HG163" s="63"/>
      <c r="HH163" s="63"/>
      <c r="HI163" s="63"/>
      <c r="HJ163" s="63"/>
      <c r="HK163" s="63"/>
      <c r="HL163" s="63"/>
      <c r="HM163" s="63"/>
      <c r="HN163" s="63"/>
      <c r="HO163" s="63"/>
      <c r="HP163" s="63"/>
      <c r="HQ163" s="63"/>
      <c r="HR163" s="63"/>
      <c r="HS163" s="63"/>
      <c r="HT163" s="63"/>
      <c r="HU163" s="63"/>
      <c r="HV163" s="63"/>
      <c r="HW163" s="63"/>
      <c r="HX163" s="63"/>
      <c r="HY163" s="63"/>
      <c r="HZ163" s="63"/>
      <c r="IA163" s="63"/>
      <c r="IB163" s="63"/>
      <c r="IC163" s="63"/>
      <c r="ID163" s="63"/>
      <c r="IE163" s="63"/>
      <c r="IF163" s="63"/>
      <c r="IG163" s="63"/>
      <c r="IH163" s="63"/>
      <c r="II163" s="63"/>
      <c r="IJ163" s="63"/>
      <c r="IK163" s="63"/>
      <c r="IL163" s="63"/>
      <c r="IM163" s="63"/>
      <c r="IN163" s="63"/>
      <c r="IO163" s="63"/>
      <c r="IP163" s="63"/>
      <c r="IQ163" s="63"/>
      <c r="IR163" s="63"/>
      <c r="IS163" s="63"/>
      <c r="IT163" s="63"/>
      <c r="IU163" s="63"/>
      <c r="IV163" s="63"/>
      <c r="IW163" s="63"/>
      <c r="IX163" s="63"/>
      <c r="IY163" s="63"/>
      <c r="IZ163" s="63"/>
      <c r="JA163" s="63"/>
      <c r="JB163" s="63"/>
      <c r="JC163" s="63"/>
      <c r="JD163" s="63"/>
      <c r="JE163" s="63"/>
      <c r="JF163" s="63"/>
      <c r="JG163" s="63"/>
      <c r="JH163" s="63"/>
      <c r="JI163" s="63"/>
      <c r="JJ163" s="63"/>
      <c r="JK163" s="63"/>
      <c r="JL163" s="63"/>
      <c r="JM163" s="63"/>
      <c r="JN163" s="63"/>
      <c r="JO163" s="63"/>
      <c r="JP163" s="63"/>
      <c r="JQ163" s="63"/>
    </row>
    <row r="164" spans="1:277" s="4" customFormat="1" x14ac:dyDescent="0.25">
      <c r="A164" s="9" t="s">
        <v>36</v>
      </c>
      <c r="B164" s="9">
        <f>COUNTIFS(E164:JQ164,"x")</f>
        <v>1</v>
      </c>
      <c r="C164" s="10"/>
      <c r="D164" s="21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  <c r="BJ164" s="62"/>
      <c r="BK164" s="62"/>
      <c r="BL164" s="63"/>
      <c r="BM164" s="63"/>
      <c r="BN164" s="63"/>
      <c r="BO164" s="63"/>
      <c r="BP164" s="63"/>
      <c r="BQ164" s="63"/>
      <c r="BR164" s="63"/>
      <c r="BS164" s="63"/>
      <c r="BT164" s="63"/>
      <c r="BU164" s="63"/>
      <c r="BV164" s="63"/>
      <c r="BW164" s="63"/>
      <c r="BX164" s="63"/>
      <c r="BY164" s="63"/>
      <c r="BZ164" s="63"/>
      <c r="CA164" s="63"/>
      <c r="CB164" s="63"/>
      <c r="CC164" s="63"/>
      <c r="CD164" s="63"/>
      <c r="CE164" s="63"/>
      <c r="CF164" s="63"/>
      <c r="CG164" s="63"/>
      <c r="CH164" s="63"/>
      <c r="CI164" s="63"/>
      <c r="CJ164" s="63"/>
      <c r="CK164" s="63"/>
      <c r="CL164" s="63"/>
      <c r="CM164" s="63"/>
      <c r="CN164" s="63"/>
      <c r="CO164" s="63"/>
      <c r="CP164" s="63"/>
      <c r="CQ164" s="63"/>
      <c r="CR164" s="63"/>
      <c r="CS164" s="63"/>
      <c r="CT164" s="63"/>
      <c r="CU164" s="63"/>
      <c r="CV164" s="63"/>
      <c r="CW164" s="63"/>
      <c r="CX164" s="63"/>
      <c r="CY164" s="63"/>
      <c r="CZ164" s="63"/>
      <c r="DA164" s="63"/>
      <c r="DB164" s="63"/>
      <c r="DC164" s="63"/>
      <c r="DD164" s="63"/>
      <c r="DE164" s="63"/>
      <c r="DF164" s="63"/>
      <c r="DG164" s="63"/>
      <c r="DH164" s="63"/>
      <c r="DI164" s="63"/>
      <c r="DJ164" s="63"/>
      <c r="DK164" s="63"/>
      <c r="DL164" s="63"/>
      <c r="DM164" s="63"/>
      <c r="DN164" s="63"/>
      <c r="DO164" s="63"/>
      <c r="DP164" s="63"/>
      <c r="DQ164" s="63"/>
      <c r="DR164" s="63"/>
      <c r="DS164" s="63"/>
      <c r="DT164" s="63"/>
      <c r="DU164" s="63"/>
      <c r="DV164" s="63"/>
      <c r="DW164" s="63"/>
      <c r="DX164" s="63"/>
      <c r="DY164" s="63"/>
      <c r="DZ164" s="63"/>
      <c r="EA164" s="63"/>
      <c r="EB164" s="63"/>
      <c r="EC164" s="63"/>
      <c r="ED164" s="63"/>
      <c r="EE164" s="63"/>
      <c r="EF164" s="63"/>
      <c r="EG164" s="63"/>
      <c r="EH164" s="63"/>
      <c r="EI164" s="63"/>
      <c r="EJ164" s="63"/>
      <c r="EK164" s="63"/>
      <c r="EL164" s="63"/>
      <c r="EM164" s="63"/>
      <c r="EN164" s="63"/>
      <c r="EO164" s="63"/>
      <c r="EP164" s="63"/>
      <c r="EQ164" s="63"/>
      <c r="ER164" s="63"/>
      <c r="ES164" s="63"/>
      <c r="ET164" s="63"/>
      <c r="EU164" s="63"/>
      <c r="EV164" s="63"/>
      <c r="EW164" s="63"/>
      <c r="EX164" s="63"/>
      <c r="EY164" s="63"/>
      <c r="EZ164" s="63"/>
      <c r="FA164" s="63"/>
      <c r="FB164" s="63"/>
      <c r="FC164" s="63"/>
      <c r="FD164" s="63"/>
      <c r="FE164" s="63"/>
      <c r="FF164" s="63"/>
      <c r="FG164" s="63"/>
      <c r="FH164" s="63"/>
      <c r="FI164" s="63"/>
      <c r="FJ164" s="63"/>
      <c r="FK164" s="63"/>
      <c r="FL164" s="63"/>
      <c r="FM164" s="63"/>
      <c r="FN164" s="63"/>
      <c r="FO164" s="63"/>
      <c r="FP164" s="63"/>
      <c r="FQ164" s="63"/>
      <c r="FR164" s="63"/>
      <c r="FS164" s="63"/>
      <c r="FT164" s="63"/>
      <c r="FU164" s="63"/>
      <c r="FV164" s="63"/>
      <c r="FW164" s="63"/>
      <c r="FX164" s="63"/>
      <c r="FY164" s="63"/>
      <c r="FZ164" s="63"/>
      <c r="GA164" s="63"/>
      <c r="GB164" s="63"/>
      <c r="GC164" s="63"/>
      <c r="GD164" s="63"/>
      <c r="GE164" s="63"/>
      <c r="GF164" s="63"/>
      <c r="GG164" s="63"/>
      <c r="GH164" s="63"/>
      <c r="GI164" s="63"/>
      <c r="GJ164" s="63"/>
      <c r="GK164" s="63"/>
      <c r="GL164" s="63"/>
      <c r="GM164" s="63"/>
      <c r="GN164" s="63"/>
      <c r="GO164" s="63"/>
      <c r="GP164" s="63"/>
      <c r="GQ164" s="63"/>
      <c r="GR164" s="63"/>
      <c r="GS164" s="63"/>
      <c r="GT164" s="63"/>
      <c r="GU164" s="63"/>
      <c r="GV164" s="63"/>
      <c r="GW164" s="63"/>
      <c r="GX164" s="63"/>
      <c r="GY164" s="63"/>
      <c r="GZ164" s="63"/>
      <c r="HA164" s="63"/>
      <c r="HB164" s="63"/>
      <c r="HC164" s="63"/>
      <c r="HD164" s="63"/>
      <c r="HE164" s="63"/>
      <c r="HF164" s="63"/>
      <c r="HG164" s="63"/>
      <c r="HH164" s="63"/>
      <c r="HI164" s="63"/>
      <c r="HJ164" s="63"/>
      <c r="HK164" s="63"/>
      <c r="HL164" s="63"/>
      <c r="HM164" s="63"/>
      <c r="HN164" s="63"/>
      <c r="HO164" s="63"/>
      <c r="HP164" s="63"/>
      <c r="HQ164" s="63"/>
      <c r="HR164" s="63"/>
      <c r="HS164" s="63"/>
      <c r="HT164" s="63"/>
      <c r="HU164" s="63"/>
      <c r="HV164" s="63"/>
      <c r="HW164" s="63"/>
      <c r="HX164" s="63"/>
      <c r="HY164" s="63"/>
      <c r="HZ164" s="63"/>
      <c r="IA164" s="63"/>
      <c r="IB164" s="63"/>
      <c r="IC164" s="63"/>
      <c r="ID164" s="63"/>
      <c r="IE164" s="63"/>
      <c r="IF164" s="63"/>
      <c r="IG164" s="63"/>
      <c r="IH164" s="63"/>
      <c r="II164" s="63"/>
      <c r="IJ164" s="63"/>
      <c r="IK164" s="63"/>
      <c r="IL164" s="63"/>
      <c r="IM164" s="63"/>
      <c r="IN164" s="63" t="s">
        <v>17</v>
      </c>
      <c r="IO164" s="63"/>
      <c r="IP164" s="63"/>
      <c r="IQ164" s="63"/>
      <c r="IR164" s="63"/>
      <c r="IS164" s="63"/>
      <c r="IT164" s="63"/>
      <c r="IU164" s="63"/>
      <c r="IV164" s="63"/>
      <c r="IW164" s="63"/>
      <c r="IX164" s="63"/>
      <c r="IY164" s="63"/>
      <c r="IZ164" s="63"/>
      <c r="JA164" s="63"/>
      <c r="JB164" s="63"/>
      <c r="JC164" s="63"/>
      <c r="JD164" s="63"/>
      <c r="JE164" s="63"/>
      <c r="JF164" s="63"/>
      <c r="JG164" s="63"/>
      <c r="JH164" s="63"/>
      <c r="JI164" s="63"/>
      <c r="JJ164" s="63"/>
      <c r="JK164" s="63"/>
      <c r="JL164" s="63"/>
      <c r="JM164" s="63"/>
      <c r="JN164" s="63"/>
      <c r="JO164" s="63"/>
      <c r="JP164" s="63"/>
      <c r="JQ164" s="63"/>
    </row>
    <row r="165" spans="1:277" x14ac:dyDescent="0.25">
      <c r="A165" s="6"/>
      <c r="B165" s="6"/>
      <c r="C165" s="6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</row>
    <row r="166" spans="1:277" x14ac:dyDescent="0.25">
      <c r="A166" s="57" t="s">
        <v>30</v>
      </c>
      <c r="B166" s="15">
        <f>SUM(B167:B171)</f>
        <v>5</v>
      </c>
      <c r="C166" s="7">
        <f>(COUNTIFS(E167:JQ171,"x"))*20</f>
        <v>100</v>
      </c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</row>
    <row r="167" spans="1:277" s="5" customFormat="1" x14ac:dyDescent="0.25">
      <c r="A167" s="58" t="s">
        <v>32</v>
      </c>
      <c r="B167" s="11">
        <f>COUNTIFS(E167:JQ167,"x")</f>
        <v>1</v>
      </c>
      <c r="C167" s="12"/>
      <c r="D167" s="22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 t="s">
        <v>17</v>
      </c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P167" s="4"/>
      <c r="HQ167" s="4"/>
      <c r="HR167" s="4"/>
      <c r="HS167" s="4"/>
      <c r="HT167" s="4"/>
      <c r="HU167" s="4"/>
      <c r="HV167" s="4"/>
      <c r="HW167" s="4"/>
      <c r="HX167" s="4"/>
      <c r="HY167" s="4"/>
      <c r="HZ167" s="4"/>
      <c r="IA167" s="4"/>
      <c r="IB167" s="4"/>
      <c r="IC167" s="4"/>
      <c r="ID167" s="4"/>
      <c r="IE167" s="4"/>
      <c r="IF167" s="4"/>
      <c r="IG167" s="4"/>
      <c r="IH167" s="4"/>
      <c r="II167" s="4"/>
      <c r="IJ167" s="4"/>
      <c r="IK167" s="4"/>
      <c r="IL167" s="4"/>
      <c r="IM167" s="4"/>
      <c r="IN167" s="4"/>
      <c r="IO167" s="4"/>
      <c r="IP167" s="4"/>
      <c r="IQ167" s="4"/>
      <c r="IR167" s="4"/>
      <c r="IS167" s="4"/>
      <c r="IT167" s="4"/>
      <c r="IU167" s="4"/>
      <c r="IV167" s="4"/>
      <c r="IW167" s="4"/>
      <c r="IX167" s="4"/>
      <c r="IY167" s="4"/>
      <c r="IZ167" s="4"/>
      <c r="JA167" s="4"/>
      <c r="JB167" s="4"/>
      <c r="JC167" s="4"/>
      <c r="JD167" s="4"/>
      <c r="JE167" s="4"/>
      <c r="JF167" s="4"/>
      <c r="JG167" s="4"/>
      <c r="JH167" s="4"/>
      <c r="JI167" s="4"/>
      <c r="JJ167" s="4"/>
      <c r="JK167" s="4"/>
      <c r="JL167" s="4"/>
      <c r="JM167" s="4"/>
      <c r="JN167" s="4"/>
      <c r="JO167" s="4"/>
      <c r="JP167" s="4"/>
      <c r="JQ167" s="4"/>
    </row>
    <row r="168" spans="1:277" s="5" customFormat="1" x14ac:dyDescent="0.25">
      <c r="A168" s="58" t="s">
        <v>33</v>
      </c>
      <c r="B168" s="11">
        <f>COUNTIFS(E168:JQ168,"x")</f>
        <v>1</v>
      </c>
      <c r="C168" s="12"/>
      <c r="D168" s="22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  <c r="HH168" s="4"/>
      <c r="HI168" s="4" t="s">
        <v>17</v>
      </c>
      <c r="HJ168" s="4"/>
      <c r="HK168" s="4"/>
      <c r="HL168" s="4"/>
      <c r="HM168" s="4"/>
      <c r="HN168" s="4"/>
      <c r="HO168" s="4"/>
      <c r="HP168" s="4"/>
      <c r="HQ168" s="4"/>
      <c r="HR168" s="4"/>
      <c r="HS168" s="4"/>
      <c r="HT168" s="4"/>
      <c r="HU168" s="4"/>
      <c r="HV168" s="4"/>
      <c r="HW168" s="4"/>
      <c r="HX168" s="4"/>
      <c r="HY168" s="4"/>
      <c r="HZ168" s="4"/>
      <c r="IA168" s="4"/>
      <c r="IB168" s="4"/>
      <c r="IC168" s="4"/>
      <c r="ID168" s="4"/>
      <c r="IE168" s="4"/>
      <c r="IF168" s="4"/>
      <c r="IG168" s="4"/>
      <c r="IH168" s="4"/>
      <c r="II168" s="4"/>
      <c r="IJ168" s="4"/>
      <c r="IK168" s="4"/>
      <c r="IL168" s="4"/>
      <c r="IM168" s="4"/>
      <c r="IN168" s="4"/>
      <c r="IO168" s="4"/>
      <c r="IP168" s="4"/>
      <c r="IQ168" s="4"/>
      <c r="IR168" s="4"/>
      <c r="IS168" s="4"/>
      <c r="IT168" s="4"/>
      <c r="IU168" s="4"/>
      <c r="IV168" s="4"/>
      <c r="IW168" s="4"/>
      <c r="IX168" s="4"/>
      <c r="IY168" s="4"/>
      <c r="IZ168" s="4"/>
      <c r="JA168" s="4"/>
      <c r="JB168" s="4"/>
      <c r="JC168" s="4"/>
      <c r="JD168" s="4"/>
      <c r="JE168" s="4"/>
      <c r="JF168" s="4"/>
      <c r="JG168" s="4"/>
      <c r="JH168" s="4"/>
      <c r="JI168" s="4"/>
      <c r="JJ168" s="4"/>
      <c r="JK168" s="4"/>
      <c r="JL168" s="4"/>
      <c r="JM168" s="4"/>
      <c r="JN168" s="4"/>
      <c r="JO168" s="4"/>
      <c r="JP168" s="4"/>
      <c r="JQ168" s="4"/>
    </row>
    <row r="169" spans="1:277" s="5" customFormat="1" x14ac:dyDescent="0.25">
      <c r="A169" s="59" t="s">
        <v>34</v>
      </c>
      <c r="B169" s="11">
        <f>COUNTIFS(E169:JQ169,"x")</f>
        <v>1</v>
      </c>
      <c r="C169" s="12"/>
      <c r="D169" s="22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 t="s">
        <v>17</v>
      </c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  <c r="HJ169" s="4"/>
      <c r="HK169" s="4"/>
      <c r="HL169" s="4"/>
      <c r="HM169" s="4"/>
      <c r="HN169" s="4"/>
      <c r="HO169" s="4"/>
      <c r="HP169" s="4"/>
      <c r="HQ169" s="4"/>
      <c r="HR169" s="4"/>
      <c r="HS169" s="4"/>
      <c r="HT169" s="4"/>
      <c r="HU169" s="4"/>
      <c r="HV169" s="4"/>
      <c r="HW169" s="4"/>
      <c r="HX169" s="4"/>
      <c r="HY169" s="4"/>
      <c r="HZ169" s="4"/>
      <c r="IA169" s="4"/>
      <c r="IB169" s="4"/>
      <c r="IC169" s="4"/>
      <c r="ID169" s="4"/>
      <c r="IE169" s="4"/>
      <c r="IF169" s="4"/>
      <c r="IG169" s="4"/>
      <c r="IH169" s="4"/>
      <c r="II169" s="4"/>
      <c r="IJ169" s="4"/>
      <c r="IK169" s="4"/>
      <c r="IL169" s="4"/>
      <c r="IM169" s="4"/>
      <c r="IN169" s="4"/>
      <c r="IO169" s="4"/>
      <c r="IP169" s="4"/>
      <c r="IQ169" s="4"/>
      <c r="IR169" s="4"/>
      <c r="IS169" s="4"/>
      <c r="IT169" s="4"/>
      <c r="IU169" s="4"/>
      <c r="IV169" s="4"/>
      <c r="IW169" s="4"/>
      <c r="IX169" s="4"/>
      <c r="IY169" s="4"/>
      <c r="IZ169" s="4"/>
      <c r="JA169" s="4"/>
      <c r="JB169" s="4"/>
      <c r="JC169" s="4"/>
      <c r="JD169" s="4"/>
      <c r="JE169" s="4"/>
      <c r="JF169" s="4"/>
      <c r="JG169" s="4"/>
      <c r="JH169" s="4"/>
      <c r="JI169" s="4"/>
      <c r="JJ169" s="4"/>
      <c r="JK169" s="4"/>
      <c r="JL169" s="4"/>
      <c r="JM169" s="4"/>
      <c r="JN169" s="4"/>
      <c r="JO169" s="4"/>
      <c r="JP169" s="4"/>
      <c r="JQ169" s="4"/>
    </row>
    <row r="170" spans="1:277" s="5" customFormat="1" x14ac:dyDescent="0.25">
      <c r="A170" s="59" t="s">
        <v>35</v>
      </c>
      <c r="B170" s="11">
        <f>COUNTIFS(E170:JQ170,"x")</f>
        <v>1</v>
      </c>
      <c r="C170" s="12"/>
      <c r="D170" s="22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4" t="s">
        <v>17</v>
      </c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P170" s="4"/>
      <c r="HQ170" s="4"/>
      <c r="HR170" s="4"/>
      <c r="HS170" s="4"/>
      <c r="HT170" s="4"/>
      <c r="HU170" s="4"/>
      <c r="HV170" s="4"/>
      <c r="HW170" s="4"/>
      <c r="HX170" s="4"/>
      <c r="HY170" s="4"/>
      <c r="HZ170" s="4"/>
      <c r="IA170" s="4"/>
      <c r="IB170" s="4"/>
      <c r="IC170" s="4"/>
      <c r="ID170" s="4"/>
      <c r="IE170" s="4"/>
      <c r="IF170" s="4"/>
      <c r="IG170" s="4"/>
      <c r="IH170" s="4"/>
      <c r="II170" s="4"/>
      <c r="IJ170" s="4"/>
      <c r="IK170" s="4"/>
      <c r="IL170" s="4"/>
      <c r="IM170" s="4"/>
      <c r="IN170" s="4"/>
      <c r="IO170" s="4"/>
      <c r="IP170" s="4"/>
      <c r="IQ170" s="4"/>
      <c r="IR170" s="4"/>
      <c r="IS170" s="4"/>
      <c r="IT170" s="4"/>
      <c r="IU170" s="4"/>
      <c r="IV170" s="4"/>
      <c r="IW170" s="4"/>
      <c r="IX170" s="4"/>
      <c r="IY170" s="4"/>
      <c r="IZ170" s="4"/>
      <c r="JA170" s="4"/>
      <c r="JB170" s="4"/>
      <c r="JC170" s="4"/>
      <c r="JD170" s="4"/>
      <c r="JE170" s="4"/>
      <c r="JF170" s="4"/>
      <c r="JG170" s="4"/>
      <c r="JH170" s="4"/>
      <c r="JI170" s="4"/>
      <c r="JJ170" s="4"/>
      <c r="JK170" s="4"/>
      <c r="JL170" s="4"/>
      <c r="JM170" s="4"/>
      <c r="JN170" s="4"/>
      <c r="JO170" s="4"/>
      <c r="JP170" s="4"/>
      <c r="JQ170" s="4"/>
    </row>
    <row r="171" spans="1:277" s="5" customFormat="1" x14ac:dyDescent="0.25">
      <c r="A171" s="59" t="s">
        <v>36</v>
      </c>
      <c r="B171" s="11">
        <f>COUNTIFS(E171:JQ171,"x")</f>
        <v>1</v>
      </c>
      <c r="C171" s="12"/>
      <c r="D171" s="22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  <c r="HJ171" s="4"/>
      <c r="HK171" s="4"/>
      <c r="HL171" s="4"/>
      <c r="HM171" s="4"/>
      <c r="HN171" s="4"/>
      <c r="HO171" s="4"/>
      <c r="HP171" s="4"/>
      <c r="HQ171" s="4"/>
      <c r="HR171" s="4"/>
      <c r="HS171" s="4"/>
      <c r="HT171" s="4"/>
      <c r="HU171" s="4"/>
      <c r="HV171" s="4"/>
      <c r="HW171" s="4"/>
      <c r="HX171" s="4"/>
      <c r="HY171" s="4"/>
      <c r="HZ171" s="4"/>
      <c r="IA171" s="4"/>
      <c r="IB171" s="4"/>
      <c r="IC171" s="4"/>
      <c r="ID171" s="4"/>
      <c r="IE171" s="4"/>
      <c r="IF171" s="4"/>
      <c r="IG171" s="4"/>
      <c r="IH171" s="4"/>
      <c r="II171" s="4"/>
      <c r="IJ171" s="4"/>
      <c r="IK171" s="4"/>
      <c r="IL171" s="4"/>
      <c r="IM171" s="4"/>
      <c r="IN171" s="4" t="s">
        <v>17</v>
      </c>
      <c r="IO171" s="4"/>
      <c r="IP171" s="4"/>
      <c r="IQ171" s="4"/>
      <c r="IR171" s="4"/>
      <c r="IS171" s="4"/>
      <c r="IT171" s="4"/>
      <c r="IU171" s="4"/>
      <c r="IV171" s="4"/>
      <c r="IW171" s="4"/>
      <c r="IX171" s="4"/>
      <c r="IY171" s="4"/>
      <c r="IZ171" s="4"/>
      <c r="JA171" s="4"/>
      <c r="JB171" s="4"/>
      <c r="JC171" s="4"/>
      <c r="JD171" s="4"/>
      <c r="JE171" s="4"/>
      <c r="JF171" s="4"/>
      <c r="JG171" s="4"/>
      <c r="JH171" s="4"/>
      <c r="JI171" s="4"/>
      <c r="JJ171" s="4"/>
      <c r="JK171" s="4"/>
      <c r="JL171" s="4"/>
      <c r="JM171" s="4"/>
      <c r="JN171" s="4"/>
      <c r="JO171" s="4"/>
      <c r="JP171" s="4"/>
      <c r="JQ171" s="4"/>
    </row>
    <row r="172" spans="1:277" x14ac:dyDescent="0.25">
      <c r="A172" s="16"/>
      <c r="B172" s="16"/>
      <c r="C172" s="12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</row>
    <row r="173" spans="1:277" s="3" customFormat="1" x14ac:dyDescent="0.25">
      <c r="A173" s="56" t="s">
        <v>31</v>
      </c>
      <c r="B173" s="15">
        <f>SUM(B174:B178)</f>
        <v>5</v>
      </c>
      <c r="C173" s="7">
        <f>(COUNTIFS(E174:JQ178,"x"))*20</f>
        <v>100</v>
      </c>
      <c r="D173" s="2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  <c r="AO173" s="60"/>
      <c r="AP173" s="60"/>
      <c r="AQ173" s="60"/>
      <c r="AR173" s="60"/>
      <c r="AS173" s="60"/>
      <c r="AT173" s="60"/>
      <c r="AU173" s="60"/>
      <c r="AV173" s="60"/>
      <c r="AW173" s="60"/>
      <c r="AX173" s="60"/>
      <c r="AY173" s="60"/>
      <c r="AZ173" s="60"/>
      <c r="BA173" s="60"/>
      <c r="BB173" s="60"/>
      <c r="BC173" s="60"/>
      <c r="BD173" s="60"/>
      <c r="BE173" s="60"/>
      <c r="BF173" s="60"/>
      <c r="BG173" s="60"/>
      <c r="BH173" s="60"/>
      <c r="BI173" s="60"/>
      <c r="BJ173" s="60"/>
      <c r="BK173" s="60"/>
      <c r="BL173" s="61"/>
      <c r="BM173" s="61"/>
      <c r="BN173" s="61"/>
      <c r="BO173" s="61"/>
      <c r="BP173" s="61"/>
      <c r="BQ173" s="61"/>
      <c r="BR173" s="61"/>
      <c r="BS173" s="61"/>
      <c r="BT173" s="61"/>
      <c r="BU173" s="61"/>
      <c r="BV173" s="61"/>
      <c r="BW173" s="61"/>
      <c r="BX173" s="61"/>
      <c r="BY173" s="61"/>
      <c r="BZ173" s="61"/>
      <c r="CA173" s="61"/>
      <c r="CB173" s="61"/>
      <c r="CC173" s="61"/>
      <c r="CD173" s="61"/>
      <c r="CE173" s="61"/>
      <c r="CF173" s="61"/>
      <c r="CG173" s="61"/>
      <c r="CH173" s="61"/>
      <c r="CI173" s="61"/>
      <c r="CJ173" s="61"/>
      <c r="CK173" s="61"/>
      <c r="CL173" s="61"/>
      <c r="CM173" s="61"/>
      <c r="CN173" s="61"/>
      <c r="CO173" s="61"/>
      <c r="CP173" s="61"/>
      <c r="CQ173" s="61"/>
      <c r="CR173" s="61"/>
      <c r="CS173" s="61"/>
      <c r="CT173" s="61"/>
      <c r="CU173" s="61"/>
      <c r="CV173" s="61"/>
      <c r="CW173" s="61"/>
      <c r="CX173" s="61"/>
      <c r="CY173" s="61"/>
      <c r="CZ173" s="61"/>
      <c r="DA173" s="61"/>
      <c r="DB173" s="61"/>
      <c r="DC173" s="61"/>
      <c r="DD173" s="61"/>
      <c r="DE173" s="61"/>
      <c r="DF173" s="61"/>
      <c r="DG173" s="61"/>
      <c r="DH173" s="61"/>
      <c r="DI173" s="61"/>
      <c r="DJ173" s="61"/>
      <c r="DK173" s="61"/>
      <c r="DL173" s="61"/>
      <c r="DM173" s="61"/>
      <c r="DN173" s="61"/>
      <c r="DO173" s="61"/>
      <c r="DP173" s="61"/>
      <c r="DQ173" s="61"/>
      <c r="DR173" s="61"/>
      <c r="DS173" s="61"/>
      <c r="DT173" s="61"/>
      <c r="DU173" s="61"/>
      <c r="DV173" s="61"/>
      <c r="DW173" s="61"/>
      <c r="DX173" s="61"/>
      <c r="DY173" s="61"/>
      <c r="DZ173" s="61"/>
      <c r="EA173" s="61"/>
      <c r="EB173" s="61"/>
      <c r="EC173" s="61"/>
      <c r="ED173" s="61"/>
      <c r="EE173" s="61"/>
      <c r="EF173" s="61"/>
      <c r="EG173" s="61"/>
      <c r="EH173" s="61"/>
      <c r="EI173" s="61"/>
      <c r="EJ173" s="61"/>
      <c r="EK173" s="61"/>
      <c r="EL173" s="61"/>
      <c r="EM173" s="61"/>
      <c r="EN173" s="61"/>
      <c r="EO173" s="61"/>
      <c r="EP173" s="61"/>
      <c r="EQ173" s="61"/>
      <c r="ER173" s="61"/>
      <c r="ES173" s="61"/>
      <c r="ET173" s="61"/>
      <c r="EU173" s="61"/>
      <c r="EV173" s="61"/>
      <c r="EW173" s="61"/>
      <c r="EX173" s="61"/>
      <c r="EY173" s="61"/>
      <c r="EZ173" s="61"/>
      <c r="FA173" s="61"/>
      <c r="FB173" s="61"/>
      <c r="FC173" s="61"/>
      <c r="FD173" s="61"/>
      <c r="FE173" s="61"/>
      <c r="FF173" s="61"/>
      <c r="FG173" s="61"/>
      <c r="FH173" s="61"/>
      <c r="FI173" s="61"/>
      <c r="FJ173" s="61"/>
      <c r="FK173" s="61"/>
      <c r="FL173" s="61"/>
      <c r="FM173" s="61"/>
      <c r="FN173" s="61"/>
      <c r="FO173" s="61"/>
      <c r="FP173" s="61"/>
      <c r="FQ173" s="61"/>
      <c r="FR173" s="61"/>
      <c r="FS173" s="61"/>
      <c r="FT173" s="61"/>
      <c r="FU173" s="61"/>
      <c r="FV173" s="61"/>
      <c r="FW173" s="61"/>
      <c r="FX173" s="61"/>
      <c r="FY173" s="61"/>
      <c r="FZ173" s="61"/>
      <c r="GA173" s="61"/>
      <c r="GB173" s="61"/>
      <c r="GC173" s="61"/>
      <c r="GD173" s="61"/>
      <c r="GE173" s="61"/>
      <c r="GF173" s="61"/>
      <c r="GG173" s="61"/>
      <c r="GH173" s="61"/>
      <c r="GI173" s="61"/>
      <c r="GJ173" s="61"/>
      <c r="GK173" s="61"/>
      <c r="GL173" s="61"/>
      <c r="GM173" s="61"/>
      <c r="GN173" s="61"/>
      <c r="GO173" s="61"/>
      <c r="GP173" s="61"/>
      <c r="GQ173" s="61"/>
      <c r="GR173" s="61"/>
      <c r="GS173" s="61"/>
      <c r="GT173" s="61"/>
      <c r="GU173" s="61"/>
      <c r="GV173" s="61"/>
      <c r="GW173" s="61"/>
      <c r="GX173" s="61"/>
      <c r="GY173" s="61"/>
      <c r="GZ173" s="61"/>
      <c r="HA173" s="61"/>
      <c r="HB173" s="61"/>
      <c r="HC173" s="61"/>
      <c r="HD173" s="61"/>
      <c r="HE173" s="61"/>
      <c r="HF173" s="61"/>
      <c r="HG173" s="61"/>
      <c r="HH173" s="61"/>
      <c r="HI173" s="61"/>
      <c r="HJ173" s="61"/>
      <c r="HK173" s="61"/>
      <c r="HL173" s="61"/>
      <c r="HM173" s="61"/>
      <c r="HN173" s="61"/>
      <c r="HO173" s="61"/>
      <c r="HP173" s="61"/>
      <c r="HQ173" s="61"/>
      <c r="HR173" s="61"/>
      <c r="HS173" s="61"/>
      <c r="HT173" s="61"/>
      <c r="HU173" s="61"/>
      <c r="HV173" s="61"/>
      <c r="HW173" s="61"/>
      <c r="HX173" s="61"/>
      <c r="HY173" s="61"/>
      <c r="HZ173" s="61"/>
      <c r="IA173" s="61"/>
      <c r="IB173" s="61"/>
      <c r="IC173" s="61"/>
      <c r="ID173" s="61"/>
      <c r="IE173" s="61"/>
      <c r="IF173" s="61"/>
      <c r="IG173" s="61"/>
      <c r="IH173" s="61"/>
      <c r="II173" s="61"/>
      <c r="IJ173" s="61"/>
      <c r="IK173" s="61"/>
      <c r="IL173" s="61"/>
      <c r="IM173" s="61"/>
      <c r="IN173" s="61"/>
      <c r="IO173" s="61"/>
      <c r="IP173" s="61"/>
      <c r="IQ173" s="61"/>
      <c r="IR173" s="61"/>
      <c r="IS173" s="61"/>
      <c r="IT173" s="61"/>
      <c r="IU173" s="61"/>
      <c r="IV173" s="61"/>
      <c r="IW173" s="61"/>
      <c r="IX173" s="61"/>
      <c r="IY173" s="61"/>
      <c r="IZ173" s="61"/>
      <c r="JA173" s="61"/>
      <c r="JB173" s="61"/>
      <c r="JC173" s="61"/>
      <c r="JD173" s="61"/>
      <c r="JE173" s="61"/>
      <c r="JF173" s="61"/>
      <c r="JG173" s="61"/>
      <c r="JH173" s="61"/>
      <c r="JI173" s="61"/>
      <c r="JJ173" s="61"/>
      <c r="JK173" s="61"/>
      <c r="JL173" s="61"/>
      <c r="JM173" s="61"/>
      <c r="JN173" s="61"/>
      <c r="JO173" s="61"/>
      <c r="JP173" s="61"/>
      <c r="JQ173" s="61"/>
    </row>
    <row r="174" spans="1:277" s="4" customFormat="1" x14ac:dyDescent="0.25">
      <c r="A174" s="9" t="s">
        <v>32</v>
      </c>
      <c r="B174" s="9">
        <f>COUNTIFS(E174:JQ174,"x")</f>
        <v>1</v>
      </c>
      <c r="C174" s="10"/>
      <c r="D174" s="21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 t="s">
        <v>17</v>
      </c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3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  <c r="EE174" s="63"/>
      <c r="EF174" s="63"/>
      <c r="EG174" s="63"/>
      <c r="EH174" s="63"/>
      <c r="EI174" s="63"/>
      <c r="EJ174" s="63"/>
      <c r="EK174" s="63"/>
      <c r="EL174" s="63"/>
      <c r="EM174" s="63"/>
      <c r="EN174" s="63"/>
      <c r="EO174" s="63"/>
      <c r="EP174" s="63"/>
      <c r="EQ174" s="63"/>
      <c r="ER174" s="63"/>
      <c r="ES174" s="63"/>
      <c r="ET174" s="63"/>
      <c r="EU174" s="63"/>
      <c r="EV174" s="63"/>
      <c r="EW174" s="63"/>
      <c r="EX174" s="63"/>
      <c r="EY174" s="63"/>
      <c r="EZ174" s="63"/>
      <c r="FA174" s="63"/>
      <c r="FB174" s="63"/>
      <c r="FC174" s="63"/>
      <c r="FD174" s="63"/>
      <c r="FE174" s="63"/>
      <c r="FF174" s="63"/>
      <c r="FG174" s="63"/>
      <c r="FH174" s="63"/>
      <c r="FI174" s="63"/>
      <c r="FJ174" s="63"/>
      <c r="FK174" s="63"/>
      <c r="FL174" s="63"/>
      <c r="FM174" s="63"/>
      <c r="FN174" s="63"/>
      <c r="FO174" s="63"/>
      <c r="FP174" s="63"/>
      <c r="FQ174" s="63"/>
      <c r="FR174" s="63"/>
      <c r="FS174" s="63"/>
      <c r="FT174" s="63"/>
      <c r="FU174" s="63"/>
      <c r="FV174" s="63"/>
      <c r="FW174" s="63"/>
      <c r="FX174" s="63"/>
      <c r="FY174" s="63"/>
      <c r="FZ174" s="63"/>
      <c r="GA174" s="63"/>
      <c r="GB174" s="63"/>
      <c r="GC174" s="63"/>
      <c r="GD174" s="63"/>
      <c r="GE174" s="63"/>
      <c r="GF174" s="63"/>
      <c r="GG174" s="63"/>
      <c r="GH174" s="63"/>
      <c r="GI174" s="63"/>
      <c r="GJ174" s="63"/>
      <c r="GK174" s="63"/>
      <c r="GL174" s="63"/>
      <c r="GM174" s="63"/>
      <c r="GN174" s="63"/>
      <c r="GO174" s="63"/>
      <c r="GP174" s="63"/>
      <c r="GQ174" s="63"/>
      <c r="GR174" s="63"/>
      <c r="GS174" s="63"/>
      <c r="GT174" s="63"/>
      <c r="GU174" s="63"/>
      <c r="GV174" s="63"/>
      <c r="GW174" s="63"/>
      <c r="GX174" s="63"/>
      <c r="GY174" s="63"/>
      <c r="GZ174" s="63"/>
      <c r="HA174" s="63"/>
      <c r="HB174" s="63"/>
      <c r="HC174" s="63"/>
      <c r="HD174" s="63"/>
      <c r="HE174" s="63"/>
      <c r="HF174" s="63"/>
      <c r="HG174" s="63"/>
      <c r="HH174" s="63"/>
      <c r="HI174" s="63"/>
      <c r="HJ174" s="63"/>
      <c r="HK174" s="63"/>
      <c r="HL174" s="63"/>
      <c r="HM174" s="63"/>
      <c r="HN174" s="63"/>
      <c r="HO174" s="63"/>
      <c r="HP174" s="63"/>
      <c r="HQ174" s="63"/>
      <c r="HR174" s="63"/>
      <c r="HS174" s="63"/>
      <c r="HT174" s="63"/>
      <c r="HU174" s="63"/>
      <c r="HV174" s="63"/>
      <c r="HW174" s="63"/>
      <c r="HX174" s="63"/>
      <c r="HY174" s="63"/>
      <c r="HZ174" s="63"/>
      <c r="IA174" s="63"/>
      <c r="IB174" s="63"/>
      <c r="IC174" s="63"/>
      <c r="ID174" s="63"/>
      <c r="IE174" s="63"/>
      <c r="IF174" s="63"/>
      <c r="IG174" s="63"/>
      <c r="IH174" s="63"/>
      <c r="II174" s="63"/>
      <c r="IJ174" s="63"/>
      <c r="IK174" s="63"/>
      <c r="IL174" s="63"/>
      <c r="IM174" s="63"/>
      <c r="IN174" s="63"/>
      <c r="IO174" s="63"/>
      <c r="IP174" s="63"/>
      <c r="IQ174" s="63"/>
      <c r="IR174" s="63"/>
      <c r="IS174" s="63"/>
      <c r="IT174" s="63"/>
      <c r="IU174" s="63"/>
      <c r="IV174" s="63"/>
      <c r="IW174" s="63"/>
      <c r="IX174" s="63"/>
      <c r="IY174" s="63"/>
      <c r="IZ174" s="63"/>
      <c r="JA174" s="63"/>
      <c r="JB174" s="63"/>
      <c r="JC174" s="63"/>
      <c r="JD174" s="63"/>
      <c r="JE174" s="63"/>
      <c r="JF174" s="63"/>
      <c r="JG174" s="63"/>
      <c r="JH174" s="63"/>
      <c r="JI174" s="63"/>
      <c r="JJ174" s="63"/>
      <c r="JK174" s="63"/>
      <c r="JL174" s="63"/>
      <c r="JM174" s="63"/>
      <c r="JN174" s="63"/>
      <c r="JO174" s="63"/>
      <c r="JP174" s="63"/>
      <c r="JQ174" s="63"/>
    </row>
    <row r="175" spans="1:277" s="4" customFormat="1" x14ac:dyDescent="0.25">
      <c r="A175" s="9" t="s">
        <v>33</v>
      </c>
      <c r="B175" s="9">
        <f>COUNTIFS(E175:JQ175,"x")</f>
        <v>1</v>
      </c>
      <c r="C175" s="10"/>
      <c r="D175" s="21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/>
      <c r="BI175" s="62"/>
      <c r="BJ175" s="62"/>
      <c r="BK175" s="62"/>
      <c r="BL175" s="63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  <c r="EE175" s="63"/>
      <c r="EF175" s="63"/>
      <c r="EG175" s="63"/>
      <c r="EH175" s="63"/>
      <c r="EI175" s="63"/>
      <c r="EJ175" s="63"/>
      <c r="EK175" s="63"/>
      <c r="EL175" s="63"/>
      <c r="EM175" s="63"/>
      <c r="EN175" s="63"/>
      <c r="EO175" s="63"/>
      <c r="EP175" s="63"/>
      <c r="EQ175" s="63"/>
      <c r="ER175" s="63"/>
      <c r="ES175" s="63"/>
      <c r="ET175" s="63"/>
      <c r="EU175" s="63"/>
      <c r="EV175" s="63"/>
      <c r="EW175" s="63"/>
      <c r="EX175" s="63"/>
      <c r="EY175" s="63"/>
      <c r="EZ175" s="63"/>
      <c r="FA175" s="63"/>
      <c r="FB175" s="63"/>
      <c r="FC175" s="63"/>
      <c r="FD175" s="63"/>
      <c r="FE175" s="63"/>
      <c r="FF175" s="63"/>
      <c r="FG175" s="63"/>
      <c r="FH175" s="63"/>
      <c r="FI175" s="63"/>
      <c r="FJ175" s="63"/>
      <c r="FK175" s="63"/>
      <c r="FL175" s="63"/>
      <c r="FM175" s="63"/>
      <c r="FN175" s="63"/>
      <c r="FO175" s="63"/>
      <c r="FP175" s="63"/>
      <c r="FQ175" s="63"/>
      <c r="FR175" s="63"/>
      <c r="FS175" s="63"/>
      <c r="FT175" s="63"/>
      <c r="FU175" s="63"/>
      <c r="FV175" s="63"/>
      <c r="FW175" s="63"/>
      <c r="FX175" s="63"/>
      <c r="FY175" s="63"/>
      <c r="FZ175" s="63"/>
      <c r="GA175" s="63"/>
      <c r="GB175" s="63"/>
      <c r="GC175" s="63"/>
      <c r="GD175" s="63"/>
      <c r="GE175" s="63"/>
      <c r="GF175" s="63"/>
      <c r="GG175" s="63"/>
      <c r="GH175" s="63"/>
      <c r="GI175" s="63"/>
      <c r="GJ175" s="63"/>
      <c r="GK175" s="63"/>
      <c r="GL175" s="63"/>
      <c r="GM175" s="63"/>
      <c r="GN175" s="63"/>
      <c r="GO175" s="63"/>
      <c r="GP175" s="63"/>
      <c r="GQ175" s="63"/>
      <c r="GR175" s="63"/>
      <c r="GS175" s="63"/>
      <c r="GT175" s="63"/>
      <c r="GU175" s="63"/>
      <c r="GV175" s="63"/>
      <c r="GW175" s="63"/>
      <c r="GX175" s="63"/>
      <c r="GY175" s="63"/>
      <c r="GZ175" s="63"/>
      <c r="HA175" s="63"/>
      <c r="HB175" s="63"/>
      <c r="HC175" s="63"/>
      <c r="HD175" s="63"/>
      <c r="HE175" s="63"/>
      <c r="HF175" s="63"/>
      <c r="HG175" s="63"/>
      <c r="HH175" s="63"/>
      <c r="HI175" s="63" t="s">
        <v>17</v>
      </c>
      <c r="HJ175" s="63"/>
      <c r="HK175" s="63"/>
      <c r="HL175" s="63"/>
      <c r="HM175" s="63"/>
      <c r="HN175" s="63"/>
      <c r="HO175" s="63"/>
      <c r="HP175" s="63"/>
      <c r="HQ175" s="63"/>
      <c r="HR175" s="63"/>
      <c r="HS175" s="63"/>
      <c r="HT175" s="63"/>
      <c r="HU175" s="63"/>
      <c r="HV175" s="63"/>
      <c r="HW175" s="63"/>
      <c r="HX175" s="63"/>
      <c r="HY175" s="63"/>
      <c r="HZ175" s="63"/>
      <c r="IA175" s="63"/>
      <c r="IB175" s="63"/>
      <c r="IC175" s="63"/>
      <c r="ID175" s="63"/>
      <c r="IE175" s="63"/>
      <c r="IF175" s="63"/>
      <c r="IG175" s="63"/>
      <c r="IH175" s="63"/>
      <c r="II175" s="63"/>
      <c r="IJ175" s="63"/>
      <c r="IK175" s="63"/>
      <c r="IL175" s="63"/>
      <c r="IM175" s="63"/>
      <c r="IN175" s="63"/>
      <c r="IO175" s="63"/>
      <c r="IP175" s="63"/>
      <c r="IQ175" s="63"/>
      <c r="IR175" s="63"/>
      <c r="IS175" s="63"/>
      <c r="IT175" s="63"/>
      <c r="IU175" s="63"/>
      <c r="IV175" s="63"/>
      <c r="IW175" s="63"/>
      <c r="IX175" s="63"/>
      <c r="IY175" s="63"/>
      <c r="IZ175" s="63"/>
      <c r="JA175" s="63"/>
      <c r="JB175" s="63"/>
      <c r="JC175" s="63"/>
      <c r="JD175" s="63"/>
      <c r="JE175" s="63"/>
      <c r="JF175" s="63"/>
      <c r="JG175" s="63"/>
      <c r="JH175" s="63"/>
      <c r="JI175" s="63"/>
      <c r="JJ175" s="63"/>
      <c r="JK175" s="63"/>
      <c r="JL175" s="63"/>
      <c r="JM175" s="63"/>
      <c r="JN175" s="63"/>
      <c r="JO175" s="63"/>
      <c r="JP175" s="63"/>
      <c r="JQ175" s="63"/>
    </row>
    <row r="176" spans="1:277" s="4" customFormat="1" x14ac:dyDescent="0.25">
      <c r="A176" s="9" t="s">
        <v>34</v>
      </c>
      <c r="B176" s="9">
        <f>COUNTIFS(E176:JQ176,"x")</f>
        <v>1</v>
      </c>
      <c r="C176" s="10"/>
      <c r="D176" s="21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  <c r="BD176" s="62"/>
      <c r="BE176" s="62"/>
      <c r="BF176" s="62"/>
      <c r="BG176" s="62"/>
      <c r="BH176" s="62"/>
      <c r="BI176" s="62"/>
      <c r="BJ176" s="62"/>
      <c r="BK176" s="62"/>
      <c r="BL176" s="63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 t="s">
        <v>17</v>
      </c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  <c r="EE176" s="63"/>
      <c r="EF176" s="63"/>
      <c r="EG176" s="63"/>
      <c r="EH176" s="63"/>
      <c r="EI176" s="63"/>
      <c r="EJ176" s="63"/>
      <c r="EK176" s="63"/>
      <c r="EL176" s="63"/>
      <c r="EM176" s="63"/>
      <c r="EN176" s="63"/>
      <c r="EO176" s="63"/>
      <c r="EP176" s="63"/>
      <c r="EQ176" s="63"/>
      <c r="ER176" s="63"/>
      <c r="ES176" s="63"/>
      <c r="ET176" s="63"/>
      <c r="EU176" s="63"/>
      <c r="EV176" s="63"/>
      <c r="EW176" s="63"/>
      <c r="EX176" s="63"/>
      <c r="EY176" s="63"/>
      <c r="EZ176" s="63"/>
      <c r="FA176" s="63"/>
      <c r="FB176" s="63"/>
      <c r="FC176" s="63"/>
      <c r="FD176" s="63"/>
      <c r="FE176" s="63"/>
      <c r="FF176" s="63"/>
      <c r="FG176" s="63"/>
      <c r="FH176" s="63"/>
      <c r="FI176" s="63"/>
      <c r="FJ176" s="63"/>
      <c r="FK176" s="63"/>
      <c r="FL176" s="63"/>
      <c r="FM176" s="63"/>
      <c r="FN176" s="63"/>
      <c r="FO176" s="63"/>
      <c r="FP176" s="63"/>
      <c r="FQ176" s="63"/>
      <c r="FR176" s="63"/>
      <c r="FS176" s="63"/>
      <c r="FT176" s="63"/>
      <c r="FU176" s="63"/>
      <c r="FV176" s="63"/>
      <c r="FW176" s="63"/>
      <c r="FX176" s="63"/>
      <c r="FY176" s="63"/>
      <c r="FZ176" s="63"/>
      <c r="GA176" s="63"/>
      <c r="GB176" s="63"/>
      <c r="GC176" s="63"/>
      <c r="GD176" s="63"/>
      <c r="GE176" s="63"/>
      <c r="GF176" s="63"/>
      <c r="GG176" s="63"/>
      <c r="GH176" s="63"/>
      <c r="GI176" s="63"/>
      <c r="GJ176" s="63"/>
      <c r="GK176" s="63"/>
      <c r="GL176" s="63"/>
      <c r="GM176" s="63"/>
      <c r="GN176" s="63"/>
      <c r="GO176" s="63"/>
      <c r="GP176" s="63"/>
      <c r="GQ176" s="63"/>
      <c r="GR176" s="63"/>
      <c r="GS176" s="63"/>
      <c r="GT176" s="63"/>
      <c r="GU176" s="63"/>
      <c r="GV176" s="63"/>
      <c r="GW176" s="63"/>
      <c r="GX176" s="63"/>
      <c r="GY176" s="63"/>
      <c r="GZ176" s="63"/>
      <c r="HA176" s="63"/>
      <c r="HB176" s="63"/>
      <c r="HC176" s="63"/>
      <c r="HD176" s="63"/>
      <c r="HE176" s="63"/>
      <c r="HF176" s="63"/>
      <c r="HG176" s="63"/>
      <c r="HH176" s="63"/>
      <c r="HI176" s="63"/>
      <c r="HJ176" s="63"/>
      <c r="HK176" s="63"/>
      <c r="HL176" s="63"/>
      <c r="HM176" s="63"/>
      <c r="HN176" s="63"/>
      <c r="HO176" s="63"/>
      <c r="HP176" s="63"/>
      <c r="HQ176" s="63"/>
      <c r="HR176" s="63"/>
      <c r="HS176" s="63"/>
      <c r="HT176" s="63"/>
      <c r="HU176" s="63"/>
      <c r="HV176" s="63"/>
      <c r="HW176" s="63"/>
      <c r="HX176" s="63"/>
      <c r="HY176" s="63"/>
      <c r="HZ176" s="63"/>
      <c r="IA176" s="63"/>
      <c r="IB176" s="63"/>
      <c r="IC176" s="63"/>
      <c r="ID176" s="63"/>
      <c r="IE176" s="63"/>
      <c r="IF176" s="63"/>
      <c r="IG176" s="63"/>
      <c r="IH176" s="63"/>
      <c r="II176" s="63"/>
      <c r="IJ176" s="63"/>
      <c r="IK176" s="63"/>
      <c r="IL176" s="63"/>
      <c r="IM176" s="63"/>
      <c r="IN176" s="63"/>
      <c r="IO176" s="63"/>
      <c r="IP176" s="63"/>
      <c r="IQ176" s="63"/>
      <c r="IR176" s="63"/>
      <c r="IS176" s="63"/>
      <c r="IT176" s="63"/>
      <c r="IU176" s="63"/>
      <c r="IV176" s="63"/>
      <c r="IW176" s="63"/>
      <c r="IX176" s="63"/>
      <c r="IY176" s="63"/>
      <c r="IZ176" s="63"/>
      <c r="JA176" s="63"/>
      <c r="JB176" s="63"/>
      <c r="JC176" s="63"/>
      <c r="JD176" s="63"/>
      <c r="JE176" s="63"/>
      <c r="JF176" s="63"/>
      <c r="JG176" s="63"/>
      <c r="JH176" s="63"/>
      <c r="JI176" s="63"/>
      <c r="JJ176" s="63"/>
      <c r="JK176" s="63"/>
      <c r="JL176" s="63"/>
      <c r="JM176" s="63"/>
      <c r="JN176" s="63"/>
      <c r="JO176" s="63"/>
      <c r="JP176" s="63"/>
      <c r="JQ176" s="63"/>
    </row>
    <row r="177" spans="1:277" s="4" customFormat="1" x14ac:dyDescent="0.25">
      <c r="A177" s="9" t="s">
        <v>35</v>
      </c>
      <c r="B177" s="9">
        <f>COUNTIFS(E177:JQ177,"x")</f>
        <v>1</v>
      </c>
      <c r="C177" s="10"/>
      <c r="D177" s="21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  <c r="BD177" s="62"/>
      <c r="BE177" s="62"/>
      <c r="BF177" s="62"/>
      <c r="BG177" s="62"/>
      <c r="BH177" s="62"/>
      <c r="BI177" s="62"/>
      <c r="BJ177" s="62"/>
      <c r="BK177" s="62"/>
      <c r="BL177" s="63" t="s">
        <v>17</v>
      </c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  <c r="EE177" s="63"/>
      <c r="EF177" s="63"/>
      <c r="EG177" s="63"/>
      <c r="EH177" s="63"/>
      <c r="EI177" s="63"/>
      <c r="EJ177" s="63"/>
      <c r="EK177" s="63"/>
      <c r="EL177" s="63"/>
      <c r="EM177" s="63"/>
      <c r="EN177" s="63"/>
      <c r="EO177" s="63"/>
      <c r="EP177" s="63"/>
      <c r="EQ177" s="63"/>
      <c r="ER177" s="63"/>
      <c r="ES177" s="63"/>
      <c r="ET177" s="63"/>
      <c r="EU177" s="63"/>
      <c r="EV177" s="63"/>
      <c r="EW177" s="63"/>
      <c r="EX177" s="63"/>
      <c r="EY177" s="63"/>
      <c r="EZ177" s="63"/>
      <c r="FA177" s="63"/>
      <c r="FB177" s="63"/>
      <c r="FC177" s="63"/>
      <c r="FD177" s="63"/>
      <c r="FE177" s="63"/>
      <c r="FF177" s="63"/>
      <c r="FG177" s="63"/>
      <c r="FH177" s="63"/>
      <c r="FI177" s="63"/>
      <c r="FJ177" s="63"/>
      <c r="FK177" s="63"/>
      <c r="FL177" s="63"/>
      <c r="FM177" s="63"/>
      <c r="FN177" s="63"/>
      <c r="FO177" s="63"/>
      <c r="FP177" s="63"/>
      <c r="FQ177" s="63"/>
      <c r="FR177" s="63"/>
      <c r="FS177" s="63"/>
      <c r="FT177" s="63"/>
      <c r="FU177" s="63"/>
      <c r="FV177" s="63"/>
      <c r="FW177" s="63"/>
      <c r="FX177" s="63"/>
      <c r="FY177" s="63"/>
      <c r="FZ177" s="63"/>
      <c r="GA177" s="63"/>
      <c r="GB177" s="63"/>
      <c r="GC177" s="63"/>
      <c r="GD177" s="63"/>
      <c r="GE177" s="63"/>
      <c r="GF177" s="63"/>
      <c r="GG177" s="63"/>
      <c r="GH177" s="63"/>
      <c r="GI177" s="63"/>
      <c r="GJ177" s="63"/>
      <c r="GK177" s="63"/>
      <c r="GL177" s="63"/>
      <c r="GM177" s="63"/>
      <c r="GN177" s="63"/>
      <c r="GO177" s="63"/>
      <c r="GP177" s="63"/>
      <c r="GQ177" s="63"/>
      <c r="GR177" s="63"/>
      <c r="GS177" s="63"/>
      <c r="GT177" s="63"/>
      <c r="GU177" s="63"/>
      <c r="GV177" s="63"/>
      <c r="GW177" s="63"/>
      <c r="GX177" s="63"/>
      <c r="GY177" s="63"/>
      <c r="GZ177" s="63"/>
      <c r="HA177" s="63"/>
      <c r="HB177" s="63"/>
      <c r="HC177" s="63"/>
      <c r="HD177" s="63"/>
      <c r="HE177" s="63"/>
      <c r="HF177" s="63"/>
      <c r="HG177" s="63"/>
      <c r="HH177" s="63"/>
      <c r="HI177" s="63"/>
      <c r="HJ177" s="63"/>
      <c r="HK177" s="63"/>
      <c r="HL177" s="63"/>
      <c r="HM177" s="63"/>
      <c r="HN177" s="63"/>
      <c r="HO177" s="63"/>
      <c r="HP177" s="63"/>
      <c r="HQ177" s="63"/>
      <c r="HR177" s="63"/>
      <c r="HS177" s="63"/>
      <c r="HT177" s="63"/>
      <c r="HU177" s="63"/>
      <c r="HV177" s="63"/>
      <c r="HW177" s="63"/>
      <c r="HX177" s="63"/>
      <c r="HY177" s="63"/>
      <c r="HZ177" s="63"/>
      <c r="IA177" s="63"/>
      <c r="IB177" s="63"/>
      <c r="IC177" s="63"/>
      <c r="ID177" s="63"/>
      <c r="IE177" s="63"/>
      <c r="IF177" s="63"/>
      <c r="IG177" s="63"/>
      <c r="IH177" s="63"/>
      <c r="II177" s="63"/>
      <c r="IJ177" s="63"/>
      <c r="IK177" s="63"/>
      <c r="IL177" s="63"/>
      <c r="IM177" s="63"/>
      <c r="IN177" s="63"/>
      <c r="IO177" s="63"/>
      <c r="IP177" s="63"/>
      <c r="IQ177" s="63"/>
      <c r="IR177" s="63"/>
      <c r="IS177" s="63"/>
      <c r="IT177" s="63"/>
      <c r="IU177" s="63"/>
      <c r="IV177" s="63"/>
      <c r="IW177" s="63"/>
      <c r="IX177" s="63"/>
      <c r="IY177" s="63"/>
      <c r="IZ177" s="63"/>
      <c r="JA177" s="63"/>
      <c r="JB177" s="63"/>
      <c r="JC177" s="63"/>
      <c r="JD177" s="63"/>
      <c r="JE177" s="63"/>
      <c r="JF177" s="63"/>
      <c r="JG177" s="63"/>
      <c r="JH177" s="63"/>
      <c r="JI177" s="63"/>
      <c r="JJ177" s="63"/>
      <c r="JK177" s="63"/>
      <c r="JL177" s="63"/>
      <c r="JM177" s="63"/>
      <c r="JN177" s="63"/>
      <c r="JO177" s="63"/>
      <c r="JP177" s="63"/>
      <c r="JQ177" s="63"/>
    </row>
    <row r="178" spans="1:277" s="4" customFormat="1" x14ac:dyDescent="0.25">
      <c r="A178" s="9" t="s">
        <v>36</v>
      </c>
      <c r="B178" s="9">
        <f>COUNTIFS(E178:JQ178,"x")</f>
        <v>1</v>
      </c>
      <c r="C178" s="10"/>
      <c r="D178" s="21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G178" s="62"/>
      <c r="BH178" s="62"/>
      <c r="BI178" s="62"/>
      <c r="BJ178" s="62"/>
      <c r="BK178" s="62"/>
      <c r="BL178" s="63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  <c r="EE178" s="63"/>
      <c r="EF178" s="63"/>
      <c r="EG178" s="63"/>
      <c r="EH178" s="63"/>
      <c r="EI178" s="63"/>
      <c r="EJ178" s="63"/>
      <c r="EK178" s="63"/>
      <c r="EL178" s="63"/>
      <c r="EM178" s="63"/>
      <c r="EN178" s="63"/>
      <c r="EO178" s="63"/>
      <c r="EP178" s="63"/>
      <c r="EQ178" s="63"/>
      <c r="ER178" s="63"/>
      <c r="ES178" s="63"/>
      <c r="ET178" s="63"/>
      <c r="EU178" s="63"/>
      <c r="EV178" s="63"/>
      <c r="EW178" s="63"/>
      <c r="EX178" s="63"/>
      <c r="EY178" s="63"/>
      <c r="EZ178" s="63"/>
      <c r="FA178" s="63"/>
      <c r="FB178" s="63"/>
      <c r="FC178" s="63"/>
      <c r="FD178" s="63"/>
      <c r="FE178" s="63"/>
      <c r="FF178" s="63"/>
      <c r="FG178" s="63"/>
      <c r="FH178" s="63"/>
      <c r="FI178" s="63"/>
      <c r="FJ178" s="63"/>
      <c r="FK178" s="63"/>
      <c r="FL178" s="63"/>
      <c r="FM178" s="63"/>
      <c r="FN178" s="63"/>
      <c r="FO178" s="63"/>
      <c r="FP178" s="63"/>
      <c r="FQ178" s="63"/>
      <c r="FR178" s="63"/>
      <c r="FS178" s="63"/>
      <c r="FT178" s="63"/>
      <c r="FU178" s="63"/>
      <c r="FV178" s="63"/>
      <c r="FW178" s="63"/>
      <c r="FX178" s="63"/>
      <c r="FY178" s="63"/>
      <c r="FZ178" s="63"/>
      <c r="GA178" s="63"/>
      <c r="GB178" s="63"/>
      <c r="GC178" s="63"/>
      <c r="GD178" s="63"/>
      <c r="GE178" s="63"/>
      <c r="GF178" s="63"/>
      <c r="GG178" s="63"/>
      <c r="GH178" s="63"/>
      <c r="GI178" s="63"/>
      <c r="GJ178" s="63"/>
      <c r="GK178" s="63"/>
      <c r="GL178" s="63"/>
      <c r="GM178" s="63"/>
      <c r="GN178" s="63"/>
      <c r="GO178" s="63"/>
      <c r="GP178" s="63"/>
      <c r="GQ178" s="63"/>
      <c r="GR178" s="63"/>
      <c r="GS178" s="63"/>
      <c r="GT178" s="63"/>
      <c r="GU178" s="63"/>
      <c r="GV178" s="63"/>
      <c r="GW178" s="63"/>
      <c r="GX178" s="63"/>
      <c r="GY178" s="63"/>
      <c r="GZ178" s="63"/>
      <c r="HA178" s="63"/>
      <c r="HB178" s="63"/>
      <c r="HC178" s="63"/>
      <c r="HD178" s="63"/>
      <c r="HE178" s="63"/>
      <c r="HF178" s="63"/>
      <c r="HG178" s="63"/>
      <c r="HH178" s="63"/>
      <c r="HI178" s="63"/>
      <c r="HJ178" s="63"/>
      <c r="HK178" s="63"/>
      <c r="HL178" s="63"/>
      <c r="HM178" s="63"/>
      <c r="HN178" s="63"/>
      <c r="HO178" s="63"/>
      <c r="HP178" s="63"/>
      <c r="HQ178" s="63"/>
      <c r="HR178" s="63"/>
      <c r="HS178" s="63"/>
      <c r="HT178" s="63"/>
      <c r="HU178" s="63"/>
      <c r="HV178" s="63"/>
      <c r="HW178" s="63"/>
      <c r="HX178" s="63"/>
      <c r="HY178" s="63"/>
      <c r="HZ178" s="63"/>
      <c r="IA178" s="63"/>
      <c r="IB178" s="63"/>
      <c r="IC178" s="63"/>
      <c r="ID178" s="63"/>
      <c r="IE178" s="63"/>
      <c r="IF178" s="63"/>
      <c r="IG178" s="63"/>
      <c r="IH178" s="63"/>
      <c r="II178" s="63"/>
      <c r="IJ178" s="63"/>
      <c r="IK178" s="63"/>
      <c r="IL178" s="63"/>
      <c r="IM178" s="63"/>
      <c r="IN178" s="63" t="s">
        <v>17</v>
      </c>
      <c r="IO178" s="63"/>
      <c r="IP178" s="63"/>
      <c r="IQ178" s="63"/>
      <c r="IR178" s="63"/>
      <c r="IS178" s="63"/>
      <c r="IT178" s="63"/>
      <c r="IU178" s="63"/>
      <c r="IV178" s="63"/>
      <c r="IW178" s="63"/>
      <c r="IX178" s="63"/>
      <c r="IY178" s="63"/>
      <c r="IZ178" s="63"/>
      <c r="JA178" s="63"/>
      <c r="JB178" s="63"/>
      <c r="JC178" s="63"/>
      <c r="JD178" s="63"/>
      <c r="JE178" s="63"/>
      <c r="JF178" s="63"/>
      <c r="JG178" s="63"/>
      <c r="JH178" s="63"/>
      <c r="JI178" s="63"/>
      <c r="JJ178" s="63"/>
      <c r="JK178" s="63"/>
      <c r="JL178" s="63"/>
      <c r="JM178" s="63"/>
      <c r="JN178" s="63"/>
      <c r="JO178" s="63"/>
      <c r="JP178" s="63"/>
      <c r="JQ178" s="63"/>
    </row>
    <row r="179" spans="1:277" x14ac:dyDescent="0.25">
      <c r="A179" s="11"/>
      <c r="B179" s="11"/>
      <c r="C179" s="12"/>
      <c r="D179" s="22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3"/>
    </row>
    <row r="180" spans="1:277" x14ac:dyDescent="0.25">
      <c r="A180" s="7" t="s">
        <v>4</v>
      </c>
      <c r="B180" s="7">
        <f>SUM(B182+B187+B192+B197+B202+B207+B212+B217+B222+B227+B232)</f>
        <v>33</v>
      </c>
      <c r="C180" s="37">
        <f>AVERAGE(C182,C187,C192,C197,C202,C207,C212,C217,C222,C227,C232)</f>
        <v>99.999999990000006</v>
      </c>
      <c r="D180" s="23">
        <f>((COUNTIFS(E183:JQ235,"X"))*C180/B180*Calculos!H6)</f>
        <v>12.158783998784122</v>
      </c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</row>
    <row r="181" spans="1:277" x14ac:dyDescent="0.25">
      <c r="A181" s="6"/>
      <c r="B181" s="6"/>
      <c r="C181" s="6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</row>
    <row r="182" spans="1:277" s="3" customFormat="1" x14ac:dyDescent="0.25">
      <c r="A182" s="8" t="s">
        <v>38</v>
      </c>
      <c r="B182" s="15">
        <f>SUM(B183:B185)</f>
        <v>3</v>
      </c>
      <c r="C182" s="7">
        <f>(COUNTIFS(E183:JQ185,"x"))*33.33333333</f>
        <v>99.999999990000006</v>
      </c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</row>
    <row r="183" spans="1:277" s="4" customFormat="1" x14ac:dyDescent="0.25">
      <c r="A183" s="9" t="s">
        <v>35</v>
      </c>
      <c r="B183" s="9">
        <f>COUNTIFS(E183:JQ183,"x")</f>
        <v>1</v>
      </c>
      <c r="C183" s="10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DU183" s="4" t="s">
        <v>17</v>
      </c>
    </row>
    <row r="184" spans="1:277" s="4" customFormat="1" x14ac:dyDescent="0.25">
      <c r="A184" s="9" t="s">
        <v>39</v>
      </c>
      <c r="B184" s="9">
        <f>COUNTIFS(E184:JQ184,"x")</f>
        <v>1</v>
      </c>
      <c r="C184" s="10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EZ184" s="4" t="s">
        <v>17</v>
      </c>
    </row>
    <row r="185" spans="1:277" s="4" customFormat="1" x14ac:dyDescent="0.25">
      <c r="A185" s="9" t="s">
        <v>40</v>
      </c>
      <c r="B185" s="9">
        <f>COUNTIFS(E185:JQ185,"x")</f>
        <v>1</v>
      </c>
      <c r="C185" s="10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GD185" s="4" t="s">
        <v>17</v>
      </c>
    </row>
    <row r="186" spans="1:277" x14ac:dyDescent="0.25">
      <c r="A186" s="6"/>
      <c r="B186" s="6"/>
      <c r="C186" s="6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</row>
    <row r="187" spans="1:277" x14ac:dyDescent="0.25">
      <c r="A187" s="6" t="s">
        <v>41</v>
      </c>
      <c r="B187" s="15">
        <f>SUM(B188:B190)</f>
        <v>3</v>
      </c>
      <c r="C187" s="7">
        <f>(COUNTIFS(E188:JQ190,"x"))*33.33333333</f>
        <v>99.999999990000006</v>
      </c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</row>
    <row r="188" spans="1:277" s="5" customFormat="1" x14ac:dyDescent="0.25">
      <c r="A188" s="11" t="s">
        <v>35</v>
      </c>
      <c r="B188" s="11">
        <f>COUNTIFS(E188:JQ188,"x")</f>
        <v>1</v>
      </c>
      <c r="C188" s="1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DU188" s="5" t="s">
        <v>17</v>
      </c>
    </row>
    <row r="189" spans="1:277" s="5" customFormat="1" x14ac:dyDescent="0.25">
      <c r="A189" s="11" t="s">
        <v>39</v>
      </c>
      <c r="B189" s="11">
        <f>COUNTIFS(E189:JQ189,"x")</f>
        <v>1</v>
      </c>
      <c r="C189" s="1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EZ189" s="5" t="s">
        <v>17</v>
      </c>
    </row>
    <row r="190" spans="1:277" s="5" customFormat="1" x14ac:dyDescent="0.25">
      <c r="A190" s="11" t="s">
        <v>40</v>
      </c>
      <c r="B190" s="11">
        <f>COUNTIFS(E190:JQ190,"x")</f>
        <v>1</v>
      </c>
      <c r="C190" s="1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GD190" s="5" t="s">
        <v>17</v>
      </c>
    </row>
    <row r="191" spans="1:277" x14ac:dyDescent="0.25">
      <c r="A191" s="6"/>
      <c r="B191" s="6"/>
      <c r="C191" s="6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</row>
    <row r="192" spans="1:277" s="3" customFormat="1" x14ac:dyDescent="0.25">
      <c r="A192" s="8" t="s">
        <v>42</v>
      </c>
      <c r="B192" s="15">
        <f>SUM(B193:B195)</f>
        <v>3</v>
      </c>
      <c r="C192" s="7">
        <f>(COUNTIFS(E193:JQ195,"x"))*33.33333333</f>
        <v>99.999999990000006</v>
      </c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</row>
    <row r="193" spans="1:186" s="4" customFormat="1" x14ac:dyDescent="0.25">
      <c r="A193" s="9" t="s">
        <v>35</v>
      </c>
      <c r="B193" s="9">
        <f>COUNTIFS(E193:JQ193,"x")</f>
        <v>1</v>
      </c>
      <c r="C193" s="10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DU193" s="4" t="s">
        <v>17</v>
      </c>
    </row>
    <row r="194" spans="1:186" s="4" customFormat="1" x14ac:dyDescent="0.25">
      <c r="A194" s="9" t="s">
        <v>39</v>
      </c>
      <c r="B194" s="9">
        <f>COUNTIFS(E194:JQ194,"x")</f>
        <v>1</v>
      </c>
      <c r="C194" s="10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EZ194" s="4" t="s">
        <v>17</v>
      </c>
    </row>
    <row r="195" spans="1:186" s="4" customFormat="1" x14ac:dyDescent="0.25">
      <c r="A195" s="9" t="s">
        <v>40</v>
      </c>
      <c r="B195" s="9">
        <f>COUNTIFS(E195:JQ195,"x")</f>
        <v>1</v>
      </c>
      <c r="C195" s="10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GD195" s="4" t="s">
        <v>17</v>
      </c>
    </row>
    <row r="196" spans="1:186" x14ac:dyDescent="0.25">
      <c r="A196" s="6"/>
      <c r="B196" s="6"/>
      <c r="C196" s="6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</row>
    <row r="197" spans="1:186" x14ac:dyDescent="0.25">
      <c r="A197" s="6" t="s">
        <v>43</v>
      </c>
      <c r="B197" s="15">
        <f>SUM(B198:B200)</f>
        <v>3</v>
      </c>
      <c r="C197" s="7">
        <f>(COUNTIFS(E198:JQ200,"x"))*33.33333333</f>
        <v>99.999999990000006</v>
      </c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</row>
    <row r="198" spans="1:186" s="5" customFormat="1" x14ac:dyDescent="0.25">
      <c r="A198" s="11" t="s">
        <v>35</v>
      </c>
      <c r="B198" s="11">
        <f>COUNTIFS(E198:JQ198,"x")</f>
        <v>1</v>
      </c>
      <c r="C198" s="1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DU198" s="5" t="s">
        <v>17</v>
      </c>
    </row>
    <row r="199" spans="1:186" s="5" customFormat="1" x14ac:dyDescent="0.25">
      <c r="A199" s="11" t="s">
        <v>39</v>
      </c>
      <c r="B199" s="11">
        <f>COUNTIFS(E199:JQ199,"x")</f>
        <v>1</v>
      </c>
      <c r="C199" s="1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EZ199" s="5" t="s">
        <v>17</v>
      </c>
    </row>
    <row r="200" spans="1:186" s="5" customFormat="1" x14ac:dyDescent="0.25">
      <c r="A200" s="11" t="s">
        <v>40</v>
      </c>
      <c r="B200" s="11">
        <f>COUNTIFS(E200:JQ200,"x")</f>
        <v>1</v>
      </c>
      <c r="C200" s="1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GD200" s="5" t="s">
        <v>17</v>
      </c>
    </row>
    <row r="201" spans="1:186" x14ac:dyDescent="0.25">
      <c r="A201" s="6"/>
      <c r="B201" s="6"/>
      <c r="C201" s="6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</row>
    <row r="202" spans="1:186" x14ac:dyDescent="0.25">
      <c r="A202" s="6" t="s">
        <v>44</v>
      </c>
      <c r="B202" s="15">
        <f>SUM(B203:B205)</f>
        <v>3</v>
      </c>
      <c r="C202" s="7">
        <f>(COUNTIFS(E203:JQ205,"x"))*33.33333333</f>
        <v>99.999999990000006</v>
      </c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</row>
    <row r="203" spans="1:186" s="5" customFormat="1" x14ac:dyDescent="0.25">
      <c r="A203" s="11" t="s">
        <v>35</v>
      </c>
      <c r="B203" s="11">
        <f>COUNTIFS(E203:JQ203,"x")</f>
        <v>1</v>
      </c>
      <c r="C203" s="1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CQ203" s="5" t="s">
        <v>17</v>
      </c>
    </row>
    <row r="204" spans="1:186" s="5" customFormat="1" x14ac:dyDescent="0.25">
      <c r="A204" s="11" t="s">
        <v>39</v>
      </c>
      <c r="B204" s="11">
        <f>COUNTIFS(E204:JQ204,"x")</f>
        <v>1</v>
      </c>
      <c r="C204" s="1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GD204" s="5" t="s">
        <v>17</v>
      </c>
    </row>
    <row r="205" spans="1:186" s="5" customFormat="1" x14ac:dyDescent="0.25">
      <c r="A205" s="11" t="s">
        <v>40</v>
      </c>
      <c r="B205" s="11">
        <f>COUNTIFS(E205:JQ205,"x")</f>
        <v>1</v>
      </c>
      <c r="C205" s="1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EZ205" s="5" t="s">
        <v>17</v>
      </c>
    </row>
    <row r="206" spans="1:186" x14ac:dyDescent="0.25">
      <c r="A206" s="6"/>
      <c r="B206" s="6"/>
      <c r="C206" s="6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</row>
    <row r="207" spans="1:186" s="3" customFormat="1" x14ac:dyDescent="0.25">
      <c r="A207" s="8" t="s">
        <v>45</v>
      </c>
      <c r="B207" s="15">
        <f>SUM(B208:B210)</f>
        <v>3</v>
      </c>
      <c r="C207" s="7">
        <f>(COUNTIFS(E208:JQ210,"x"))*33.33333333</f>
        <v>99.999999990000006</v>
      </c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</row>
    <row r="208" spans="1:186" s="4" customFormat="1" x14ac:dyDescent="0.25">
      <c r="A208" s="9" t="s">
        <v>35</v>
      </c>
      <c r="B208" s="9">
        <f>COUNTIFS(E208:JQ208,"x")</f>
        <v>1</v>
      </c>
      <c r="C208" s="10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CQ208" s="4" t="s">
        <v>17</v>
      </c>
    </row>
    <row r="209" spans="1:186" s="4" customFormat="1" x14ac:dyDescent="0.25">
      <c r="A209" s="9" t="s">
        <v>39</v>
      </c>
      <c r="B209" s="9">
        <f>COUNTIFS(E209:JQ209,"x")</f>
        <v>1</v>
      </c>
      <c r="C209" s="10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GD209" s="4" t="s">
        <v>17</v>
      </c>
    </row>
    <row r="210" spans="1:186" s="4" customFormat="1" x14ac:dyDescent="0.25">
      <c r="A210" s="9" t="s">
        <v>40</v>
      </c>
      <c r="B210" s="9">
        <f>COUNTIFS(E210:JQ210,"x")</f>
        <v>1</v>
      </c>
      <c r="C210" s="10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EZ210" s="4" t="s">
        <v>17</v>
      </c>
    </row>
    <row r="211" spans="1:186" x14ac:dyDescent="0.25">
      <c r="A211" s="6"/>
      <c r="B211" s="6"/>
      <c r="C211" s="6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3"/>
    </row>
    <row r="212" spans="1:186" x14ac:dyDescent="0.25">
      <c r="A212" s="6" t="s">
        <v>46</v>
      </c>
      <c r="B212" s="15">
        <f>SUM(B213:B215)</f>
        <v>3</v>
      </c>
      <c r="C212" s="7">
        <f>(COUNTIFS(E213:JQ215,"x"))*33.33333333</f>
        <v>99.999999990000006</v>
      </c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</row>
    <row r="213" spans="1:186" s="5" customFormat="1" x14ac:dyDescent="0.25">
      <c r="A213" s="11" t="s">
        <v>35</v>
      </c>
      <c r="B213" s="11">
        <f>COUNTIFS(E213:JQ213,"x")</f>
        <v>1</v>
      </c>
      <c r="C213" s="1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CQ213" s="5" t="s">
        <v>17</v>
      </c>
    </row>
    <row r="214" spans="1:186" s="5" customFormat="1" x14ac:dyDescent="0.25">
      <c r="A214" s="11" t="s">
        <v>39</v>
      </c>
      <c r="B214" s="11">
        <f>COUNTIFS(E214:JQ214,"x")</f>
        <v>1</v>
      </c>
      <c r="C214" s="1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GD214" s="5" t="s">
        <v>17</v>
      </c>
    </row>
    <row r="215" spans="1:186" s="5" customFormat="1" x14ac:dyDescent="0.25">
      <c r="A215" s="11" t="s">
        <v>40</v>
      </c>
      <c r="B215" s="11">
        <f>COUNTIFS(E215:JQ215,"x")</f>
        <v>1</v>
      </c>
      <c r="C215" s="1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EZ215" s="5" t="s">
        <v>17</v>
      </c>
    </row>
    <row r="216" spans="1:186" x14ac:dyDescent="0.25">
      <c r="A216" s="6"/>
      <c r="B216" s="6"/>
      <c r="C216" s="6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</row>
    <row r="217" spans="1:186" s="3" customFormat="1" x14ac:dyDescent="0.25">
      <c r="A217" s="8" t="s">
        <v>47</v>
      </c>
      <c r="B217" s="15">
        <f>SUM(B218:B220)</f>
        <v>3</v>
      </c>
      <c r="C217" s="7">
        <f>(COUNTIFS(E218:JQ220,"x"))*33.33333333</f>
        <v>99.999999990000006</v>
      </c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</row>
    <row r="218" spans="1:186" s="4" customFormat="1" x14ac:dyDescent="0.25">
      <c r="A218" s="9" t="s">
        <v>35</v>
      </c>
      <c r="B218" s="9">
        <f>COUNTIFS(E218:JQ218,"x")</f>
        <v>1</v>
      </c>
      <c r="C218" s="10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CQ218" s="4" t="s">
        <v>17</v>
      </c>
    </row>
    <row r="219" spans="1:186" s="4" customFormat="1" x14ac:dyDescent="0.25">
      <c r="A219" s="9" t="s">
        <v>39</v>
      </c>
      <c r="B219" s="9">
        <f>COUNTIFS(E219:JQ219,"x")</f>
        <v>1</v>
      </c>
      <c r="C219" s="10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GD219" s="4" t="s">
        <v>17</v>
      </c>
    </row>
    <row r="220" spans="1:186" s="4" customFormat="1" x14ac:dyDescent="0.25">
      <c r="A220" s="9" t="s">
        <v>40</v>
      </c>
      <c r="B220" s="9">
        <f>COUNTIFS(E220:JQ220,"x")</f>
        <v>1</v>
      </c>
      <c r="C220" s="10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EZ220" s="4" t="s">
        <v>17</v>
      </c>
    </row>
    <row r="221" spans="1:186" x14ac:dyDescent="0.25">
      <c r="A221" s="6"/>
      <c r="B221" s="6"/>
      <c r="C221" s="6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</row>
    <row r="222" spans="1:186" x14ac:dyDescent="0.25">
      <c r="A222" s="6" t="s">
        <v>48</v>
      </c>
      <c r="B222" s="15">
        <f>SUM(B223:B225)</f>
        <v>3</v>
      </c>
      <c r="C222" s="7">
        <f>(COUNTIFS(E223:JQ225,"x"))*33.33333333</f>
        <v>99.999999990000006</v>
      </c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</row>
    <row r="223" spans="1:186" s="5" customFormat="1" x14ac:dyDescent="0.25">
      <c r="A223" s="11" t="s">
        <v>35</v>
      </c>
      <c r="B223" s="11">
        <f>COUNTIFS(E223:JQ223,"x")</f>
        <v>1</v>
      </c>
      <c r="C223" s="1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CQ223" s="5" t="s">
        <v>17</v>
      </c>
    </row>
    <row r="224" spans="1:186" s="5" customFormat="1" x14ac:dyDescent="0.25">
      <c r="A224" s="11" t="s">
        <v>39</v>
      </c>
      <c r="B224" s="11">
        <f>COUNTIFS(E224:JQ224,"x")</f>
        <v>1</v>
      </c>
      <c r="C224" s="1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GD224" s="5" t="s">
        <v>17</v>
      </c>
    </row>
    <row r="225" spans="1:186" s="5" customFormat="1" x14ac:dyDescent="0.25">
      <c r="A225" s="11" t="s">
        <v>40</v>
      </c>
      <c r="B225" s="11">
        <f>COUNTIFS(E225:JQ225,"x")</f>
        <v>1</v>
      </c>
      <c r="C225" s="1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EZ225" s="5" t="s">
        <v>17</v>
      </c>
    </row>
    <row r="226" spans="1:186" x14ac:dyDescent="0.25">
      <c r="A226" s="16"/>
      <c r="B226" s="16"/>
      <c r="C226" s="12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</row>
    <row r="227" spans="1:186" x14ac:dyDescent="0.25">
      <c r="A227" s="6" t="s">
        <v>49</v>
      </c>
      <c r="B227" s="15">
        <f>SUM(B228:B230)</f>
        <v>3</v>
      </c>
      <c r="C227" s="7">
        <f>(COUNTIFS(E228:JQ230,"x"))*33.33333333</f>
        <v>99.999999990000006</v>
      </c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</row>
    <row r="228" spans="1:186" s="5" customFormat="1" x14ac:dyDescent="0.25">
      <c r="A228" s="11" t="s">
        <v>35</v>
      </c>
      <c r="B228" s="11">
        <f>COUNTIFS(E228:JQ228,"x")</f>
        <v>1</v>
      </c>
      <c r="C228" s="1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CQ228" s="5" t="s">
        <v>17</v>
      </c>
    </row>
    <row r="229" spans="1:186" s="5" customFormat="1" x14ac:dyDescent="0.25">
      <c r="A229" s="11" t="s">
        <v>39</v>
      </c>
      <c r="B229" s="11">
        <f>COUNTIFS(E229:JQ229,"x")</f>
        <v>1</v>
      </c>
      <c r="C229" s="1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GD229" s="5" t="s">
        <v>17</v>
      </c>
    </row>
    <row r="230" spans="1:186" s="5" customFormat="1" x14ac:dyDescent="0.25">
      <c r="A230" s="11" t="s">
        <v>40</v>
      </c>
      <c r="B230" s="11">
        <f>COUNTIFS(E230:JQ230,"x")</f>
        <v>1</v>
      </c>
      <c r="C230" s="1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EZ230" s="5" t="s">
        <v>17</v>
      </c>
    </row>
    <row r="231" spans="1:186" x14ac:dyDescent="0.25">
      <c r="A231" s="16"/>
      <c r="B231" s="16"/>
      <c r="C231" s="12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</row>
    <row r="232" spans="1:186" s="3" customFormat="1" x14ac:dyDescent="0.25">
      <c r="A232" s="8" t="s">
        <v>50</v>
      </c>
      <c r="B232" s="15">
        <f>SUM(B233:B235)</f>
        <v>3</v>
      </c>
      <c r="C232" s="7">
        <f>(COUNTIFS(E233:JQ235,"x"))*33.33333333</f>
        <v>99.999999990000006</v>
      </c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</row>
    <row r="233" spans="1:186" s="4" customFormat="1" x14ac:dyDescent="0.25">
      <c r="A233" s="9" t="s">
        <v>35</v>
      </c>
      <c r="B233" s="9">
        <f>COUNTIFS(E233:JQ233,"x")</f>
        <v>1</v>
      </c>
      <c r="C233" s="10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CQ233" s="4" t="s">
        <v>17</v>
      </c>
    </row>
    <row r="234" spans="1:186" s="4" customFormat="1" x14ac:dyDescent="0.25">
      <c r="A234" s="9" t="s">
        <v>39</v>
      </c>
      <c r="B234" s="9">
        <f>COUNTIFS(E234:JQ234,"x")</f>
        <v>1</v>
      </c>
      <c r="C234" s="10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GD234" s="4" t="s">
        <v>17</v>
      </c>
    </row>
    <row r="235" spans="1:186" s="4" customFormat="1" x14ac:dyDescent="0.25">
      <c r="A235" s="9" t="s">
        <v>40</v>
      </c>
      <c r="B235" s="9">
        <f>COUNTIFS(E235:JQ235,"x")</f>
        <v>1</v>
      </c>
      <c r="C235" s="10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EZ235" s="4" t="s">
        <v>17</v>
      </c>
    </row>
    <row r="236" spans="1:186" x14ac:dyDescent="0.25">
      <c r="A236" s="11"/>
      <c r="B236" s="11"/>
      <c r="C236" s="12"/>
      <c r="D236" s="22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</row>
    <row r="237" spans="1:186" x14ac:dyDescent="0.25">
      <c r="A237" s="7" t="s">
        <v>51</v>
      </c>
      <c r="B237" s="7">
        <f>+B239+B244+B247+B251+B254</f>
        <v>9</v>
      </c>
      <c r="C237" s="37">
        <f>AVERAGE(C239,C244,C247,C251,C254)</f>
        <v>99.999999980000013</v>
      </c>
      <c r="D237" s="23">
        <f>((COUNTIFS(E240:JQ256,"X"))*C237/B237*Calculos!H7)</f>
        <v>5.926549998814691</v>
      </c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</row>
    <row r="238" spans="1:186" x14ac:dyDescent="0.25">
      <c r="A238" s="6"/>
      <c r="B238" s="6"/>
      <c r="C238" s="6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</row>
    <row r="239" spans="1:186" s="3" customFormat="1" x14ac:dyDescent="0.25">
      <c r="A239" s="8" t="s">
        <v>19</v>
      </c>
      <c r="B239" s="15">
        <f>SUM(B240:B242)</f>
        <v>3</v>
      </c>
      <c r="C239" s="7">
        <f>(COUNTIFS(E240:JQ242,"x"))*33.3333333</f>
        <v>99.999999900000006</v>
      </c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</row>
    <row r="240" spans="1:186" s="4" customFormat="1" x14ac:dyDescent="0.25">
      <c r="A240" s="9" t="s">
        <v>52</v>
      </c>
      <c r="B240" s="9">
        <f>COUNTIFS(E240:JQ240,"x")</f>
        <v>1</v>
      </c>
      <c r="C240" s="10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DU240" s="4" t="s">
        <v>17</v>
      </c>
    </row>
    <row r="241" spans="1:277" s="4" customFormat="1" x14ac:dyDescent="0.25">
      <c r="A241" s="9" t="s">
        <v>53</v>
      </c>
      <c r="B241" s="9">
        <f>COUNTIFS(E241:JQ241,"x")</f>
        <v>1</v>
      </c>
      <c r="C241" s="10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DU241" s="4" t="s">
        <v>17</v>
      </c>
    </row>
    <row r="242" spans="1:277" x14ac:dyDescent="0.25">
      <c r="A242" s="64" t="s">
        <v>54</v>
      </c>
      <c r="B242" s="64">
        <f>COUNTIFS(E242:JQ242,"x")</f>
        <v>1</v>
      </c>
      <c r="C242" s="65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66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 t="s">
        <v>17</v>
      </c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  <c r="GK242" s="4"/>
      <c r="GL242" s="4"/>
      <c r="GM242" s="4"/>
      <c r="GN242" s="4"/>
      <c r="GO242" s="4"/>
      <c r="GP242" s="4"/>
      <c r="GQ242" s="4"/>
      <c r="GR242" s="4"/>
      <c r="GS242" s="4"/>
      <c r="GT242" s="4"/>
      <c r="GU242" s="4"/>
      <c r="GV242" s="4"/>
      <c r="GW242" s="4"/>
      <c r="GX242" s="4"/>
      <c r="GY242" s="4"/>
      <c r="GZ242" s="4"/>
      <c r="HA242" s="4"/>
      <c r="HB242" s="4"/>
      <c r="HC242" s="4"/>
      <c r="HD242" s="4"/>
      <c r="HE242" s="4"/>
      <c r="HF242" s="4"/>
      <c r="HG242" s="4"/>
      <c r="HH242" s="4"/>
      <c r="HI242" s="4"/>
      <c r="HJ242" s="4"/>
      <c r="HK242" s="4"/>
      <c r="HL242" s="4"/>
      <c r="HM242" s="4"/>
      <c r="HN242" s="4"/>
      <c r="HO242" s="4"/>
      <c r="HP242" s="4"/>
      <c r="HQ242" s="4"/>
      <c r="HR242" s="4"/>
      <c r="HS242" s="4"/>
      <c r="HT242" s="4"/>
      <c r="HU242" s="4"/>
      <c r="HV242" s="4"/>
      <c r="HW242" s="4"/>
      <c r="HX242" s="4"/>
      <c r="HY242" s="4"/>
      <c r="HZ242" s="4"/>
      <c r="IA242" s="4"/>
      <c r="IB242" s="4"/>
      <c r="IC242" s="4"/>
      <c r="ID242" s="4"/>
      <c r="IE242" s="4"/>
      <c r="IF242" s="4"/>
      <c r="IG242" s="4"/>
      <c r="IH242" s="4"/>
      <c r="II242" s="4"/>
      <c r="IJ242" s="4"/>
      <c r="IK242" s="4"/>
      <c r="IL242" s="4"/>
      <c r="IM242" s="4"/>
      <c r="IN242" s="4"/>
      <c r="IO242" s="4"/>
      <c r="IP242" s="4"/>
      <c r="IQ242" s="4"/>
      <c r="IR242" s="4"/>
      <c r="IS242" s="4"/>
      <c r="IT242" s="4"/>
      <c r="IU242" s="4"/>
      <c r="IV242" s="4"/>
      <c r="IW242" s="4"/>
      <c r="IX242" s="4"/>
      <c r="IY242" s="4"/>
      <c r="IZ242" s="4"/>
      <c r="JA242" s="4"/>
      <c r="JB242" s="4"/>
      <c r="JC242" s="4"/>
      <c r="JD242" s="4"/>
      <c r="JE242" s="4"/>
      <c r="JF242" s="4"/>
      <c r="JG242" s="4"/>
      <c r="JH242" s="4"/>
      <c r="JI242" s="4"/>
      <c r="JJ242" s="4"/>
      <c r="JK242" s="4"/>
      <c r="JL242" s="4"/>
      <c r="JM242" s="4"/>
      <c r="JN242" s="4"/>
      <c r="JO242" s="4"/>
      <c r="JP242" s="4"/>
      <c r="JQ242" s="4"/>
    </row>
    <row r="243" spans="1:277" x14ac:dyDescent="0.25">
      <c r="A243" s="6"/>
      <c r="B243" s="6"/>
      <c r="C243" s="6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</row>
    <row r="244" spans="1:277" x14ac:dyDescent="0.25">
      <c r="A244" s="13" t="s">
        <v>22</v>
      </c>
      <c r="B244" s="15">
        <f>SUM(B245)</f>
        <v>1</v>
      </c>
      <c r="C244" s="7">
        <f>(COUNTIFS(E245:JQ245,"x"))*100</f>
        <v>100</v>
      </c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</row>
    <row r="245" spans="1:277" s="5" customFormat="1" x14ac:dyDescent="0.25">
      <c r="A245" s="64" t="s">
        <v>55</v>
      </c>
      <c r="B245" s="64">
        <f>COUNTIFS(E245:JQ245,"x")</f>
        <v>1</v>
      </c>
      <c r="C245" s="65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/>
      <c r="BI245" s="22"/>
      <c r="BJ245" s="22"/>
      <c r="BK245" s="22"/>
      <c r="DU245" s="5" t="s">
        <v>17</v>
      </c>
    </row>
    <row r="246" spans="1:277" x14ac:dyDescent="0.25">
      <c r="A246" s="6"/>
      <c r="B246" s="6"/>
      <c r="C246" s="6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</row>
    <row r="247" spans="1:277" s="3" customFormat="1" x14ac:dyDescent="0.25">
      <c r="A247" s="8" t="s">
        <v>27</v>
      </c>
      <c r="B247" s="15">
        <f>SUM(B248:B249)</f>
        <v>2</v>
      </c>
      <c r="C247" s="7">
        <f>(COUNTIFS(E248:JQ249,"x"))*50</f>
        <v>100</v>
      </c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</row>
    <row r="248" spans="1:277" s="4" customFormat="1" x14ac:dyDescent="0.25">
      <c r="A248" s="9" t="s">
        <v>52</v>
      </c>
      <c r="B248" s="9">
        <f>COUNTIFS(E248:JQ248,"x")</f>
        <v>1</v>
      </c>
      <c r="C248" s="10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CQ248" s="4" t="s">
        <v>17</v>
      </c>
    </row>
    <row r="249" spans="1:277" s="4" customFormat="1" x14ac:dyDescent="0.25">
      <c r="A249" s="9" t="s">
        <v>53</v>
      </c>
      <c r="B249" s="9">
        <f>COUNTIFS(E249:JQ249,"x")</f>
        <v>1</v>
      </c>
      <c r="C249" s="10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CQ249" s="4" t="s">
        <v>17</v>
      </c>
    </row>
    <row r="250" spans="1:277" x14ac:dyDescent="0.25">
      <c r="A250" s="6"/>
      <c r="B250" s="6"/>
      <c r="C250" s="6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</row>
    <row r="251" spans="1:277" x14ac:dyDescent="0.25">
      <c r="A251" s="13" t="s">
        <v>13</v>
      </c>
      <c r="B251" s="15">
        <f>SUM(B252)</f>
        <v>1</v>
      </c>
      <c r="C251" s="7">
        <f>(COUNTIFS(E252:JQ252,"x"))*100</f>
        <v>100</v>
      </c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</row>
    <row r="252" spans="1:277" s="5" customFormat="1" x14ac:dyDescent="0.25">
      <c r="A252" s="11" t="s">
        <v>56</v>
      </c>
      <c r="B252" s="11">
        <f>COUNTIFS(E252:JQ252,"x")</f>
        <v>1</v>
      </c>
      <c r="C252" s="1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  <c r="BH252" s="22"/>
      <c r="BI252" s="22"/>
      <c r="BJ252" s="22"/>
      <c r="BK252" s="22"/>
      <c r="DU252" s="5" t="s">
        <v>17</v>
      </c>
    </row>
    <row r="253" spans="1:277" x14ac:dyDescent="0.25">
      <c r="A253" s="6"/>
      <c r="B253" s="6"/>
      <c r="C253" s="6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</row>
    <row r="254" spans="1:277" s="3" customFormat="1" x14ac:dyDescent="0.25">
      <c r="A254" s="8" t="s">
        <v>31</v>
      </c>
      <c r="B254" s="15">
        <f>SUM(B255:B256)</f>
        <v>2</v>
      </c>
      <c r="C254" s="7">
        <f>(COUNTIFS(E255:JQ256,"x"))*50</f>
        <v>100</v>
      </c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</row>
    <row r="255" spans="1:277" s="4" customFormat="1" x14ac:dyDescent="0.25">
      <c r="A255" s="9" t="s">
        <v>52</v>
      </c>
      <c r="B255" s="9">
        <f>COUNTIFS(E255:JQ255,"x")</f>
        <v>1</v>
      </c>
      <c r="C255" s="10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CQ255" s="4" t="s">
        <v>17</v>
      </c>
    </row>
    <row r="256" spans="1:277" s="4" customFormat="1" x14ac:dyDescent="0.25">
      <c r="A256" s="9" t="s">
        <v>53</v>
      </c>
      <c r="B256" s="9">
        <f>COUNTIFS(E256:JQ256,"x")</f>
        <v>1</v>
      </c>
      <c r="C256" s="10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CQ256" s="4" t="s">
        <v>17</v>
      </c>
    </row>
    <row r="257" spans="1:248" x14ac:dyDescent="0.25">
      <c r="A257" s="11"/>
      <c r="B257" s="11"/>
      <c r="C257" s="12"/>
      <c r="D257" s="22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</row>
    <row r="258" spans="1:248" x14ac:dyDescent="0.25">
      <c r="A258" s="7" t="s">
        <v>57</v>
      </c>
      <c r="B258" s="7">
        <f>SUM(B260)</f>
        <v>4</v>
      </c>
      <c r="C258" s="7">
        <f>AVERAGE(C260)</f>
        <v>100</v>
      </c>
      <c r="D258" s="23">
        <f>((COUNTIFS(E261:JQ264,"X"))*C258/B258*Calculos!H8)</f>
        <v>13.202</v>
      </c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</row>
    <row r="259" spans="1:248" x14ac:dyDescent="0.25">
      <c r="A259" s="6"/>
      <c r="B259" s="6"/>
      <c r="C259" s="6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</row>
    <row r="260" spans="1:248" x14ac:dyDescent="0.25">
      <c r="A260" s="6"/>
      <c r="B260" s="15">
        <f>SUM(B261:B264)</f>
        <v>4</v>
      </c>
      <c r="C260" s="7">
        <f>COUNTIFS(E261:JQ264,"x")*25</f>
        <v>100</v>
      </c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</row>
    <row r="261" spans="1:248" s="4" customFormat="1" x14ac:dyDescent="0.25">
      <c r="A261" s="9" t="s">
        <v>58</v>
      </c>
      <c r="B261" s="9">
        <f t="shared" ref="B261:B264" si="170">COUNTIFS(E261:JQ261,"x")</f>
        <v>1</v>
      </c>
      <c r="C261" s="10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IN261" s="4" t="s">
        <v>17</v>
      </c>
    </row>
    <row r="262" spans="1:248" s="4" customFormat="1" x14ac:dyDescent="0.25">
      <c r="A262" s="9" t="s">
        <v>59</v>
      </c>
      <c r="B262" s="9">
        <f t="shared" si="170"/>
        <v>1</v>
      </c>
      <c r="C262" s="10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GD262" s="4" t="s">
        <v>17</v>
      </c>
    </row>
    <row r="263" spans="1:248" s="4" customFormat="1" x14ac:dyDescent="0.25">
      <c r="A263" s="9" t="s">
        <v>60</v>
      </c>
      <c r="B263" s="9">
        <f t="shared" si="170"/>
        <v>1</v>
      </c>
      <c r="C263" s="10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IN263" s="4" t="s">
        <v>17</v>
      </c>
    </row>
    <row r="264" spans="1:248" s="4" customFormat="1" x14ac:dyDescent="0.25">
      <c r="A264" s="9" t="s">
        <v>61</v>
      </c>
      <c r="B264" s="9">
        <f t="shared" si="170"/>
        <v>1</v>
      </c>
      <c r="C264" s="10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IN264" s="4" t="s">
        <v>17</v>
      </c>
    </row>
    <row r="265" spans="1:248" x14ac:dyDescent="0.25">
      <c r="A265" s="11"/>
      <c r="B265" s="11"/>
      <c r="C265" s="12"/>
      <c r="D265" s="22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</row>
    <row r="266" spans="1:248" x14ac:dyDescent="0.25">
      <c r="A266" s="7" t="s">
        <v>62</v>
      </c>
      <c r="B266" s="7">
        <f>SUM(B268+B274+B280+B286+B292+B298+B304+B310+B316+B322+B328+B334+B340+B346)</f>
        <v>56</v>
      </c>
      <c r="C266" s="41">
        <f>AVERAGE(C268,C274,C280,C286,C292,C298,C304,C310,C316,C322,C328,C334,C340,C346)</f>
        <v>100</v>
      </c>
      <c r="D266" s="40">
        <f>((COUNTIFS(E269:JQ350,"X"))*C266/B266*Calculos!H9)</f>
        <v>7.0324800000000005</v>
      </c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</row>
    <row r="267" spans="1:248" x14ac:dyDescent="0.25">
      <c r="A267" s="6"/>
      <c r="B267" s="6"/>
      <c r="C267" s="6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</row>
    <row r="268" spans="1:248" s="3" customFormat="1" x14ac:dyDescent="0.25">
      <c r="A268" s="8" t="s">
        <v>13</v>
      </c>
      <c r="B268" s="15">
        <f>SUM(B269:B272)</f>
        <v>4</v>
      </c>
      <c r="C268" s="7">
        <f>COUNTIFS(E269:JQ272,"x")*25</f>
        <v>100</v>
      </c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</row>
    <row r="269" spans="1:248" s="4" customFormat="1" x14ac:dyDescent="0.25">
      <c r="A269" s="9" t="s">
        <v>63</v>
      </c>
      <c r="B269" s="9">
        <f>COUNTIFS(E269:JQ269,"x")</f>
        <v>1</v>
      </c>
      <c r="C269" s="10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DU269" s="4" t="s">
        <v>17</v>
      </c>
    </row>
    <row r="270" spans="1:248" s="4" customFormat="1" x14ac:dyDescent="0.25">
      <c r="A270" s="9" t="s">
        <v>64</v>
      </c>
      <c r="B270" s="9">
        <f>COUNTIFS(E270:JQ270,"x")</f>
        <v>1</v>
      </c>
      <c r="C270" s="10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DU270" s="4" t="s">
        <v>17</v>
      </c>
    </row>
    <row r="271" spans="1:248" s="4" customFormat="1" x14ac:dyDescent="0.25">
      <c r="A271" s="9" t="s">
        <v>65</v>
      </c>
      <c r="B271" s="9">
        <f>COUNTIFS(E271:JQ271,"x")</f>
        <v>1</v>
      </c>
      <c r="C271" s="10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DU271" s="4" t="s">
        <v>17</v>
      </c>
    </row>
    <row r="272" spans="1:248" s="4" customFormat="1" x14ac:dyDescent="0.25">
      <c r="A272" s="9" t="s">
        <v>66</v>
      </c>
      <c r="B272" s="9">
        <f>COUNTIFS(E272:JQ272,"x")</f>
        <v>1</v>
      </c>
      <c r="C272" s="10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DU272" s="4" t="s">
        <v>17</v>
      </c>
    </row>
    <row r="273" spans="1:125" x14ac:dyDescent="0.25">
      <c r="A273" s="6"/>
      <c r="B273" s="6"/>
      <c r="C273" s="6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</row>
    <row r="274" spans="1:125" x14ac:dyDescent="0.25">
      <c r="A274" s="6" t="s">
        <v>19</v>
      </c>
      <c r="B274" s="15">
        <f>SUM(B275:B278)</f>
        <v>4</v>
      </c>
      <c r="C274" s="7">
        <f>COUNTIFS(E275:JQ278,"x")*25</f>
        <v>100</v>
      </c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</row>
    <row r="275" spans="1:125" s="5" customFormat="1" x14ac:dyDescent="0.25">
      <c r="A275" s="11" t="s">
        <v>63</v>
      </c>
      <c r="B275" s="11">
        <f>COUNTIFS(E275:JQ275,"x")</f>
        <v>1</v>
      </c>
      <c r="C275" s="1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  <c r="BG275" s="22"/>
      <c r="BH275" s="22"/>
      <c r="BI275" s="22"/>
      <c r="BJ275" s="22"/>
      <c r="BK275" s="22"/>
      <c r="DU275" s="5" t="s">
        <v>17</v>
      </c>
    </row>
    <row r="276" spans="1:125" s="5" customFormat="1" x14ac:dyDescent="0.25">
      <c r="A276" s="11" t="s">
        <v>64</v>
      </c>
      <c r="B276" s="11">
        <f>COUNTIFS(E276:JQ276,"x")</f>
        <v>1</v>
      </c>
      <c r="C276" s="1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  <c r="BG276" s="22"/>
      <c r="BH276" s="22"/>
      <c r="BI276" s="22"/>
      <c r="BJ276" s="22"/>
      <c r="BK276" s="22"/>
      <c r="DU276" s="5" t="s">
        <v>17</v>
      </c>
    </row>
    <row r="277" spans="1:125" s="5" customFormat="1" x14ac:dyDescent="0.25">
      <c r="A277" s="11" t="s">
        <v>65</v>
      </c>
      <c r="B277" s="11">
        <f>COUNTIFS(E277:JQ277,"x")</f>
        <v>1</v>
      </c>
      <c r="C277" s="1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  <c r="BK277" s="22"/>
      <c r="DU277" s="5" t="s">
        <v>17</v>
      </c>
    </row>
    <row r="278" spans="1:125" s="5" customFormat="1" x14ac:dyDescent="0.25">
      <c r="A278" s="11" t="s">
        <v>66</v>
      </c>
      <c r="B278" s="11">
        <f>COUNTIFS(E278:JQ278,"x")</f>
        <v>1</v>
      </c>
      <c r="C278" s="1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  <c r="BH278" s="22"/>
      <c r="BI278" s="22"/>
      <c r="BJ278" s="22"/>
      <c r="BK278" s="22"/>
      <c r="DU278" s="5" t="s">
        <v>17</v>
      </c>
    </row>
    <row r="279" spans="1:125" x14ac:dyDescent="0.25">
      <c r="A279" s="6"/>
      <c r="B279" s="6"/>
      <c r="C279" s="6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</row>
    <row r="280" spans="1:125" s="3" customFormat="1" x14ac:dyDescent="0.25">
      <c r="A280" s="8" t="s">
        <v>20</v>
      </c>
      <c r="B280" s="15">
        <f>SUM(B281:B284)</f>
        <v>4</v>
      </c>
      <c r="C280" s="7">
        <f>COUNTIFS(E281:JQ284,"x")*25</f>
        <v>100</v>
      </c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</row>
    <row r="281" spans="1:125" s="4" customFormat="1" x14ac:dyDescent="0.25">
      <c r="A281" s="9" t="s">
        <v>63</v>
      </c>
      <c r="B281" s="9">
        <f>COUNTIFS(E281:JQ281,"x")</f>
        <v>1</v>
      </c>
      <c r="C281" s="10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DU281" s="4" t="s">
        <v>17</v>
      </c>
    </row>
    <row r="282" spans="1:125" s="4" customFormat="1" x14ac:dyDescent="0.25">
      <c r="A282" s="9" t="s">
        <v>64</v>
      </c>
      <c r="B282" s="9">
        <f>COUNTIFS(E282:JQ282,"x")</f>
        <v>1</v>
      </c>
      <c r="C282" s="10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DU282" s="4" t="s">
        <v>17</v>
      </c>
    </row>
    <row r="283" spans="1:125" s="4" customFormat="1" x14ac:dyDescent="0.25">
      <c r="A283" s="9" t="s">
        <v>65</v>
      </c>
      <c r="B283" s="9">
        <f>COUNTIFS(E283:JQ283,"x")</f>
        <v>1</v>
      </c>
      <c r="C283" s="10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DU283" s="4" t="s">
        <v>17</v>
      </c>
    </row>
    <row r="284" spans="1:125" s="4" customFormat="1" x14ac:dyDescent="0.25">
      <c r="A284" s="9" t="s">
        <v>66</v>
      </c>
      <c r="B284" s="9">
        <f>COUNTIFS(E284:JQ284,"x")</f>
        <v>1</v>
      </c>
      <c r="C284" s="10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DU284" s="4" t="s">
        <v>17</v>
      </c>
    </row>
    <row r="285" spans="1:125" x14ac:dyDescent="0.25">
      <c r="A285" s="6"/>
      <c r="B285" s="6"/>
      <c r="C285" s="6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</row>
    <row r="286" spans="1:125" x14ac:dyDescent="0.25">
      <c r="A286" s="6" t="s">
        <v>37</v>
      </c>
      <c r="B286" s="15">
        <f>SUM(B287:B290)</f>
        <v>4</v>
      </c>
      <c r="C286" s="7">
        <f>COUNTIFS(E287:JQ290,"x")*25</f>
        <v>100</v>
      </c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</row>
    <row r="287" spans="1:125" s="5" customFormat="1" x14ac:dyDescent="0.25">
      <c r="A287" s="11" t="s">
        <v>63</v>
      </c>
      <c r="B287" s="11">
        <f>COUNTIFS(E287:JQ287,"x")</f>
        <v>1</v>
      </c>
      <c r="C287" s="1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  <c r="BH287" s="22"/>
      <c r="BI287" s="22"/>
      <c r="BJ287" s="22"/>
      <c r="BK287" s="22"/>
      <c r="DU287" s="5" t="s">
        <v>17</v>
      </c>
    </row>
    <row r="288" spans="1:125" s="5" customFormat="1" x14ac:dyDescent="0.25">
      <c r="A288" s="11" t="s">
        <v>64</v>
      </c>
      <c r="B288" s="11">
        <f>COUNTIFS(E288:JQ288,"x")</f>
        <v>1</v>
      </c>
      <c r="C288" s="1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  <c r="BH288" s="22"/>
      <c r="BI288" s="22"/>
      <c r="BJ288" s="22"/>
      <c r="BK288" s="22"/>
      <c r="DU288" s="5" t="s">
        <v>17</v>
      </c>
    </row>
    <row r="289" spans="1:125" s="5" customFormat="1" x14ac:dyDescent="0.25">
      <c r="A289" s="11" t="s">
        <v>65</v>
      </c>
      <c r="B289" s="11">
        <f>COUNTIFS(E289:JQ289,"x")</f>
        <v>1</v>
      </c>
      <c r="C289" s="1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  <c r="BH289" s="22"/>
      <c r="BI289" s="22"/>
      <c r="BJ289" s="22"/>
      <c r="BK289" s="22"/>
      <c r="DU289" s="5" t="s">
        <v>17</v>
      </c>
    </row>
    <row r="290" spans="1:125" s="5" customFormat="1" x14ac:dyDescent="0.25">
      <c r="A290" s="11" t="s">
        <v>66</v>
      </c>
      <c r="B290" s="11">
        <f>COUNTIFS(E290:JQ290,"x")</f>
        <v>1</v>
      </c>
      <c r="C290" s="1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  <c r="BK290" s="22"/>
      <c r="DU290" s="5" t="s">
        <v>17</v>
      </c>
    </row>
    <row r="291" spans="1:125" x14ac:dyDescent="0.25">
      <c r="A291" s="6"/>
      <c r="B291" s="6"/>
      <c r="C291" s="6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</row>
    <row r="292" spans="1:125" s="3" customFormat="1" x14ac:dyDescent="0.25">
      <c r="A292" s="8" t="s">
        <v>22</v>
      </c>
      <c r="B292" s="15">
        <f>SUM(B293:B296)</f>
        <v>4</v>
      </c>
      <c r="C292" s="7">
        <f>COUNTIFS(E293:JQ296,"x")*25</f>
        <v>100</v>
      </c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</row>
    <row r="293" spans="1:125" s="4" customFormat="1" x14ac:dyDescent="0.25">
      <c r="A293" s="9" t="s">
        <v>63</v>
      </c>
      <c r="B293" s="9">
        <f>COUNTIFS(E293:JQ293,"x")</f>
        <v>1</v>
      </c>
      <c r="C293" s="10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DU293" s="4" t="s">
        <v>17</v>
      </c>
    </row>
    <row r="294" spans="1:125" s="4" customFormat="1" x14ac:dyDescent="0.25">
      <c r="A294" s="9" t="s">
        <v>64</v>
      </c>
      <c r="B294" s="9">
        <f>COUNTIFS(E294:JQ294,"x")</f>
        <v>1</v>
      </c>
      <c r="C294" s="10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DU294" s="4" t="s">
        <v>17</v>
      </c>
    </row>
    <row r="295" spans="1:125" s="4" customFormat="1" x14ac:dyDescent="0.25">
      <c r="A295" s="9" t="s">
        <v>65</v>
      </c>
      <c r="B295" s="9">
        <f>COUNTIFS(E295:JQ295,"x")</f>
        <v>1</v>
      </c>
      <c r="C295" s="10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DU295" s="4" t="s">
        <v>17</v>
      </c>
    </row>
    <row r="296" spans="1:125" s="4" customFormat="1" x14ac:dyDescent="0.25">
      <c r="A296" s="9" t="s">
        <v>66</v>
      </c>
      <c r="B296" s="9">
        <f>COUNTIFS(E296:JQ296,"x")</f>
        <v>1</v>
      </c>
      <c r="C296" s="10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DU296" s="4" t="s">
        <v>17</v>
      </c>
    </row>
    <row r="297" spans="1:125" x14ac:dyDescent="0.25">
      <c r="A297" s="6"/>
      <c r="B297" s="6"/>
      <c r="C297" s="6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</row>
    <row r="298" spans="1:125" x14ac:dyDescent="0.25">
      <c r="A298" s="6" t="s">
        <v>23</v>
      </c>
      <c r="B298" s="15">
        <f>SUM(B299:B302)</f>
        <v>4</v>
      </c>
      <c r="C298" s="7">
        <f>COUNTIFS(E299:JQ302,"x")*25</f>
        <v>100</v>
      </c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</row>
    <row r="299" spans="1:125" s="5" customFormat="1" x14ac:dyDescent="0.25">
      <c r="A299" s="11" t="s">
        <v>63</v>
      </c>
      <c r="B299" s="11">
        <f>COUNTIFS(E299:JQ299,"x")</f>
        <v>1</v>
      </c>
      <c r="C299" s="1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2"/>
      <c r="BI299" s="22"/>
      <c r="BJ299" s="22"/>
      <c r="BK299" s="22"/>
      <c r="DU299" s="5" t="s">
        <v>17</v>
      </c>
    </row>
    <row r="300" spans="1:125" s="5" customFormat="1" x14ac:dyDescent="0.25">
      <c r="A300" s="11" t="s">
        <v>64</v>
      </c>
      <c r="B300" s="11">
        <f>COUNTIFS(E300:JQ300,"x")</f>
        <v>1</v>
      </c>
      <c r="C300" s="1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22"/>
      <c r="BK300" s="22"/>
      <c r="DU300" s="5" t="s">
        <v>17</v>
      </c>
    </row>
    <row r="301" spans="1:125" s="5" customFormat="1" x14ac:dyDescent="0.25">
      <c r="A301" s="11" t="s">
        <v>65</v>
      </c>
      <c r="B301" s="11">
        <f>COUNTIFS(E301:JQ301,"x")</f>
        <v>1</v>
      </c>
      <c r="C301" s="1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DU301" s="5" t="s">
        <v>17</v>
      </c>
    </row>
    <row r="302" spans="1:125" s="5" customFormat="1" x14ac:dyDescent="0.25">
      <c r="A302" s="11" t="s">
        <v>66</v>
      </c>
      <c r="B302" s="11">
        <f>COUNTIFS(E302:JQ302,"x")</f>
        <v>1</v>
      </c>
      <c r="C302" s="1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  <c r="BK302" s="22"/>
      <c r="DU302" s="5" t="s">
        <v>17</v>
      </c>
    </row>
    <row r="303" spans="1:125" x14ac:dyDescent="0.25">
      <c r="A303" s="6"/>
      <c r="B303" s="6"/>
      <c r="C303" s="6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</row>
    <row r="304" spans="1:125" x14ac:dyDescent="0.25">
      <c r="A304" s="6" t="s">
        <v>24</v>
      </c>
      <c r="B304" s="15">
        <f>SUM(B305:B308)</f>
        <v>4</v>
      </c>
      <c r="C304" s="7">
        <f>COUNTIFS(E305:JQ308,"x")*25</f>
        <v>100</v>
      </c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</row>
    <row r="305" spans="1:217" s="5" customFormat="1" x14ac:dyDescent="0.25">
      <c r="A305" s="11" t="s">
        <v>63</v>
      </c>
      <c r="B305" s="11">
        <f>COUNTIFS(E305:JQ305,"x")</f>
        <v>1</v>
      </c>
      <c r="C305" s="1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DU305" s="5" t="s">
        <v>17</v>
      </c>
    </row>
    <row r="306" spans="1:217" s="5" customFormat="1" x14ac:dyDescent="0.25">
      <c r="A306" s="11" t="s">
        <v>64</v>
      </c>
      <c r="B306" s="11">
        <f>COUNTIFS(E306:JQ306,"x")</f>
        <v>1</v>
      </c>
      <c r="C306" s="1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  <c r="BK306" s="22"/>
      <c r="DU306" s="5" t="s">
        <v>17</v>
      </c>
    </row>
    <row r="307" spans="1:217" s="5" customFormat="1" x14ac:dyDescent="0.25">
      <c r="A307" s="11" t="s">
        <v>65</v>
      </c>
      <c r="B307" s="11">
        <f>COUNTIFS(E307:JQ307,"x")</f>
        <v>1</v>
      </c>
      <c r="C307" s="1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  <c r="BK307" s="22"/>
      <c r="DU307" s="5" t="s">
        <v>17</v>
      </c>
    </row>
    <row r="308" spans="1:217" s="5" customFormat="1" x14ac:dyDescent="0.25">
      <c r="A308" s="11" t="s">
        <v>66</v>
      </c>
      <c r="B308" s="11">
        <f>COUNTIFS(E308:JQ308,"x")</f>
        <v>1</v>
      </c>
      <c r="C308" s="1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  <c r="DU308" s="5" t="s">
        <v>17</v>
      </c>
    </row>
    <row r="309" spans="1:217" x14ac:dyDescent="0.25">
      <c r="A309" s="6"/>
      <c r="B309" s="6"/>
      <c r="C309" s="6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</row>
    <row r="310" spans="1:217" s="3" customFormat="1" x14ac:dyDescent="0.25">
      <c r="A310" s="8" t="s">
        <v>25</v>
      </c>
      <c r="B310" s="15">
        <f>SUM(B311:B314)</f>
        <v>4</v>
      </c>
      <c r="C310" s="7">
        <f>COUNTIFS(E311:JQ314,"x")*25</f>
        <v>100</v>
      </c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</row>
    <row r="311" spans="1:217" s="4" customFormat="1" x14ac:dyDescent="0.25">
      <c r="A311" s="9" t="s">
        <v>63</v>
      </c>
      <c r="B311" s="9">
        <f>COUNTIFS(E311:JQ311,"x")</f>
        <v>1</v>
      </c>
      <c r="C311" s="10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HI311" s="4" t="s">
        <v>17</v>
      </c>
    </row>
    <row r="312" spans="1:217" s="4" customFormat="1" x14ac:dyDescent="0.25">
      <c r="A312" s="9" t="s">
        <v>64</v>
      </c>
      <c r="B312" s="9">
        <f>COUNTIFS(E312:JQ312,"x")</f>
        <v>1</v>
      </c>
      <c r="C312" s="10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HI312" s="4" t="s">
        <v>17</v>
      </c>
    </row>
    <row r="313" spans="1:217" s="4" customFormat="1" x14ac:dyDescent="0.25">
      <c r="A313" s="9" t="s">
        <v>65</v>
      </c>
      <c r="B313" s="9">
        <f>COUNTIFS(E313:JQ313,"x")</f>
        <v>1</v>
      </c>
      <c r="C313" s="10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HI313" s="4" t="s">
        <v>17</v>
      </c>
    </row>
    <row r="314" spans="1:217" s="4" customFormat="1" x14ac:dyDescent="0.25">
      <c r="A314" s="9" t="s">
        <v>66</v>
      </c>
      <c r="B314" s="9">
        <f>COUNTIFS(E314:JQ314,"x")</f>
        <v>1</v>
      </c>
      <c r="C314" s="10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HI314" s="4" t="s">
        <v>17</v>
      </c>
    </row>
    <row r="315" spans="1:217" x14ac:dyDescent="0.25">
      <c r="A315" s="6"/>
      <c r="B315" s="6"/>
      <c r="C315" s="6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</row>
    <row r="316" spans="1:217" x14ac:dyDescent="0.25">
      <c r="A316" s="6" t="s">
        <v>26</v>
      </c>
      <c r="B316" s="15">
        <f>SUM(B317:B320)</f>
        <v>4</v>
      </c>
      <c r="C316" s="7">
        <f>COUNTIFS(E317:JQ320,"x")*25</f>
        <v>100</v>
      </c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</row>
    <row r="317" spans="1:217" s="5" customFormat="1" x14ac:dyDescent="0.25">
      <c r="A317" s="11" t="s">
        <v>63</v>
      </c>
      <c r="B317" s="11">
        <f>COUNTIFS(E317:JQ317,"x")</f>
        <v>1</v>
      </c>
      <c r="C317" s="1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HI317" s="5" t="s">
        <v>17</v>
      </c>
    </row>
    <row r="318" spans="1:217" s="5" customFormat="1" x14ac:dyDescent="0.25">
      <c r="A318" s="11" t="s">
        <v>64</v>
      </c>
      <c r="B318" s="11">
        <f>COUNTIFS(E318:JQ318,"x")</f>
        <v>1</v>
      </c>
      <c r="C318" s="1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  <c r="BK318" s="22"/>
      <c r="HI318" s="5" t="s">
        <v>17</v>
      </c>
    </row>
    <row r="319" spans="1:217" s="5" customFormat="1" x14ac:dyDescent="0.25">
      <c r="A319" s="11" t="s">
        <v>65</v>
      </c>
      <c r="B319" s="11">
        <f>COUNTIFS(E319:JQ319,"x")</f>
        <v>1</v>
      </c>
      <c r="C319" s="1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  <c r="BK319" s="22"/>
      <c r="HI319" s="5" t="s">
        <v>17</v>
      </c>
    </row>
    <row r="320" spans="1:217" s="5" customFormat="1" x14ac:dyDescent="0.25">
      <c r="A320" s="11" t="s">
        <v>66</v>
      </c>
      <c r="B320" s="11">
        <f>COUNTIFS(E320:JQ320,"x")</f>
        <v>1</v>
      </c>
      <c r="C320" s="1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  <c r="BI320" s="22"/>
      <c r="BJ320" s="22"/>
      <c r="BK320" s="22"/>
      <c r="HI320" s="5" t="s">
        <v>17</v>
      </c>
    </row>
    <row r="321" spans="1:217" x14ac:dyDescent="0.25">
      <c r="A321" s="6"/>
      <c r="B321" s="6"/>
      <c r="C321" s="6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</row>
    <row r="322" spans="1:217" s="3" customFormat="1" x14ac:dyDescent="0.25">
      <c r="A322" s="8" t="s">
        <v>27</v>
      </c>
      <c r="B322" s="15">
        <f>SUM(B323:B326)</f>
        <v>4</v>
      </c>
      <c r="C322" s="7">
        <f>COUNTIFS(E323:JQ326,"x")*25</f>
        <v>100</v>
      </c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</row>
    <row r="323" spans="1:217" s="4" customFormat="1" x14ac:dyDescent="0.25">
      <c r="A323" s="9" t="s">
        <v>63</v>
      </c>
      <c r="B323" s="9">
        <f>COUNTIFS(E323:JQ323,"x")</f>
        <v>1</v>
      </c>
      <c r="C323" s="10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HI323" s="4" t="s">
        <v>17</v>
      </c>
    </row>
    <row r="324" spans="1:217" s="4" customFormat="1" x14ac:dyDescent="0.25">
      <c r="A324" s="9" t="s">
        <v>64</v>
      </c>
      <c r="B324" s="9">
        <f>COUNTIFS(E324:JQ324,"x")</f>
        <v>1</v>
      </c>
      <c r="C324" s="10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HI324" s="4" t="s">
        <v>17</v>
      </c>
    </row>
    <row r="325" spans="1:217" s="4" customFormat="1" x14ac:dyDescent="0.25">
      <c r="A325" s="9" t="s">
        <v>65</v>
      </c>
      <c r="B325" s="9">
        <f>COUNTIFS(E325:JQ325,"x")</f>
        <v>1</v>
      </c>
      <c r="C325" s="10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HI325" s="4" t="s">
        <v>17</v>
      </c>
    </row>
    <row r="326" spans="1:217" s="4" customFormat="1" x14ac:dyDescent="0.25">
      <c r="A326" s="9" t="s">
        <v>66</v>
      </c>
      <c r="B326" s="9">
        <f>COUNTIFS(E326:JQ326,"x")</f>
        <v>1</v>
      </c>
      <c r="C326" s="10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HI326" s="4" t="s">
        <v>17</v>
      </c>
    </row>
    <row r="327" spans="1:217" x14ac:dyDescent="0.25">
      <c r="A327" s="6"/>
      <c r="B327" s="6"/>
      <c r="C327" s="6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</row>
    <row r="328" spans="1:217" x14ac:dyDescent="0.25">
      <c r="A328" s="6" t="s">
        <v>28</v>
      </c>
      <c r="B328" s="15">
        <f>SUM(B329:B332)</f>
        <v>4</v>
      </c>
      <c r="C328" s="7">
        <f>COUNTIFS(E329:JQ332,"x")*25</f>
        <v>100</v>
      </c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</row>
    <row r="329" spans="1:217" s="5" customFormat="1" x14ac:dyDescent="0.25">
      <c r="A329" s="11" t="s">
        <v>63</v>
      </c>
      <c r="B329" s="11">
        <f>COUNTIFS(E329:JQ329,"x")</f>
        <v>1</v>
      </c>
      <c r="C329" s="1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HI329" s="5" t="s">
        <v>17</v>
      </c>
    </row>
    <row r="330" spans="1:217" s="5" customFormat="1" x14ac:dyDescent="0.25">
      <c r="A330" s="11" t="s">
        <v>64</v>
      </c>
      <c r="B330" s="11">
        <f>COUNTIFS(E330:JQ330,"x")</f>
        <v>1</v>
      </c>
      <c r="C330" s="1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  <c r="BI330" s="22"/>
      <c r="BJ330" s="22"/>
      <c r="BK330" s="22"/>
      <c r="HI330" s="5" t="s">
        <v>17</v>
      </c>
    </row>
    <row r="331" spans="1:217" s="5" customFormat="1" x14ac:dyDescent="0.25">
      <c r="A331" s="11" t="s">
        <v>65</v>
      </c>
      <c r="B331" s="11">
        <f>COUNTIFS(E331:JQ331,"x")</f>
        <v>1</v>
      </c>
      <c r="C331" s="1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  <c r="HI331" s="5" t="s">
        <v>17</v>
      </c>
    </row>
    <row r="332" spans="1:217" s="5" customFormat="1" x14ac:dyDescent="0.25">
      <c r="A332" s="11" t="s">
        <v>66</v>
      </c>
      <c r="B332" s="11">
        <f>COUNTIFS(E332:JQ332,"x")</f>
        <v>1</v>
      </c>
      <c r="C332" s="1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  <c r="HI332" s="5" t="s">
        <v>17</v>
      </c>
    </row>
    <row r="333" spans="1:217" x14ac:dyDescent="0.25">
      <c r="A333" s="6"/>
      <c r="B333" s="6"/>
      <c r="C333" s="6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</row>
    <row r="334" spans="1:217" s="3" customFormat="1" x14ac:dyDescent="0.25">
      <c r="A334" s="8" t="s">
        <v>29</v>
      </c>
      <c r="B334" s="15">
        <f>SUM(B335:B338)</f>
        <v>4</v>
      </c>
      <c r="C334" s="7">
        <f>COUNTIFS(E335:JQ338,"x")*25</f>
        <v>100</v>
      </c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</row>
    <row r="335" spans="1:217" s="4" customFormat="1" x14ac:dyDescent="0.25">
      <c r="A335" s="9" t="s">
        <v>63</v>
      </c>
      <c r="B335" s="9">
        <f>COUNTIFS(E335:JQ335,"x")</f>
        <v>1</v>
      </c>
      <c r="C335" s="10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HI335" s="4" t="s">
        <v>17</v>
      </c>
    </row>
    <row r="336" spans="1:217" s="4" customFormat="1" x14ac:dyDescent="0.25">
      <c r="A336" s="9" t="s">
        <v>64</v>
      </c>
      <c r="B336" s="9">
        <f>COUNTIFS(E336:JQ336,"x")</f>
        <v>1</v>
      </c>
      <c r="C336" s="10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HI336" s="4" t="s">
        <v>17</v>
      </c>
    </row>
    <row r="337" spans="1:217" s="4" customFormat="1" x14ac:dyDescent="0.25">
      <c r="A337" s="9" t="s">
        <v>65</v>
      </c>
      <c r="B337" s="9">
        <f>COUNTIFS(E337:JQ337,"x")</f>
        <v>1</v>
      </c>
      <c r="C337" s="10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HI337" s="4" t="s">
        <v>17</v>
      </c>
    </row>
    <row r="338" spans="1:217" s="4" customFormat="1" x14ac:dyDescent="0.25">
      <c r="A338" s="9" t="s">
        <v>66</v>
      </c>
      <c r="B338" s="9">
        <f>COUNTIFS(E338:JQ338,"x")</f>
        <v>1</v>
      </c>
      <c r="C338" s="10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HI338" s="4" t="s">
        <v>17</v>
      </c>
    </row>
    <row r="339" spans="1:217" x14ac:dyDescent="0.25">
      <c r="A339" s="6"/>
      <c r="B339" s="6"/>
      <c r="C339" s="6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</row>
    <row r="340" spans="1:217" x14ac:dyDescent="0.25">
      <c r="A340" s="6" t="s">
        <v>30</v>
      </c>
      <c r="B340" s="15">
        <f>SUM(B341:B344)</f>
        <v>4</v>
      </c>
      <c r="C340" s="7">
        <f>COUNTIFS(E341:JQ344,"x")*25</f>
        <v>100</v>
      </c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</row>
    <row r="341" spans="1:217" s="5" customFormat="1" x14ac:dyDescent="0.25">
      <c r="A341" s="11" t="s">
        <v>63</v>
      </c>
      <c r="B341" s="11">
        <f>COUNTIFS(E341:JQ341,"x")</f>
        <v>1</v>
      </c>
      <c r="C341" s="1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  <c r="BK341" s="22"/>
      <c r="GJ341" s="35"/>
      <c r="GK341" s="35"/>
      <c r="GL341" s="35"/>
      <c r="GM341" s="35"/>
      <c r="HI341" s="5" t="s">
        <v>17</v>
      </c>
    </row>
    <row r="342" spans="1:217" s="5" customFormat="1" x14ac:dyDescent="0.25">
      <c r="A342" s="11" t="s">
        <v>64</v>
      </c>
      <c r="B342" s="11">
        <f>COUNTIFS(E342:JQ342,"x")</f>
        <v>1</v>
      </c>
      <c r="C342" s="1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2"/>
      <c r="BI342" s="22"/>
      <c r="BJ342" s="22"/>
      <c r="BK342" s="22"/>
      <c r="GJ342" s="35"/>
      <c r="GK342" s="35"/>
      <c r="GL342" s="35"/>
      <c r="GM342" s="35"/>
      <c r="HI342" s="5" t="s">
        <v>17</v>
      </c>
    </row>
    <row r="343" spans="1:217" s="5" customFormat="1" x14ac:dyDescent="0.25">
      <c r="A343" s="11" t="s">
        <v>65</v>
      </c>
      <c r="B343" s="11">
        <f>COUNTIFS(E343:JQ343,"x")</f>
        <v>1</v>
      </c>
      <c r="C343" s="1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2"/>
      <c r="BI343" s="22"/>
      <c r="BJ343" s="22"/>
      <c r="BK343" s="22"/>
      <c r="GJ343" s="35"/>
      <c r="GK343" s="35"/>
      <c r="GL343" s="35"/>
      <c r="GM343" s="35"/>
      <c r="HI343" s="5" t="s">
        <v>17</v>
      </c>
    </row>
    <row r="344" spans="1:217" s="5" customFormat="1" x14ac:dyDescent="0.25">
      <c r="A344" s="11" t="s">
        <v>66</v>
      </c>
      <c r="B344" s="11">
        <f>COUNTIFS(E344:JQ344,"x")</f>
        <v>1</v>
      </c>
      <c r="C344" s="1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  <c r="BG344" s="22"/>
      <c r="BH344" s="22"/>
      <c r="BI344" s="22"/>
      <c r="BJ344" s="22"/>
      <c r="BK344" s="22"/>
      <c r="GJ344" s="35"/>
      <c r="GK344" s="35"/>
      <c r="GL344" s="35"/>
      <c r="GM344" s="35"/>
      <c r="HI344" s="5" t="s">
        <v>17</v>
      </c>
    </row>
    <row r="345" spans="1:217" x14ac:dyDescent="0.25">
      <c r="A345" s="16"/>
      <c r="B345" s="11"/>
      <c r="C345" s="12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</row>
    <row r="346" spans="1:217" s="3" customFormat="1" x14ac:dyDescent="0.25">
      <c r="A346" s="8" t="s">
        <v>31</v>
      </c>
      <c r="B346" s="15">
        <f>SUM(B347:B350)</f>
        <v>4</v>
      </c>
      <c r="C346" s="7">
        <f>COUNTIFS(E347:JQ350,"x")*25</f>
        <v>100</v>
      </c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</row>
    <row r="347" spans="1:217" s="4" customFormat="1" x14ac:dyDescent="0.25">
      <c r="A347" s="9" t="s">
        <v>63</v>
      </c>
      <c r="B347" s="9">
        <f>COUNTIFS(E347:JQ347,"x")</f>
        <v>1</v>
      </c>
      <c r="C347" s="10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HI347" s="4" t="s">
        <v>17</v>
      </c>
    </row>
    <row r="348" spans="1:217" s="4" customFormat="1" x14ac:dyDescent="0.25">
      <c r="A348" s="9" t="s">
        <v>64</v>
      </c>
      <c r="B348" s="9">
        <f>COUNTIFS(E348:JQ348,"x")</f>
        <v>1</v>
      </c>
      <c r="C348" s="10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HI348" s="4" t="s">
        <v>17</v>
      </c>
    </row>
    <row r="349" spans="1:217" s="4" customFormat="1" x14ac:dyDescent="0.25">
      <c r="A349" s="9" t="s">
        <v>65</v>
      </c>
      <c r="B349" s="9">
        <f>COUNTIFS(E349:JQ349,"x")</f>
        <v>1</v>
      </c>
      <c r="C349" s="10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HI349" s="4" t="s">
        <v>17</v>
      </c>
    </row>
    <row r="350" spans="1:217" s="4" customFormat="1" x14ac:dyDescent="0.25">
      <c r="A350" s="9" t="s">
        <v>66</v>
      </c>
      <c r="B350" s="9">
        <f>COUNTIFS(E350:JQ350,"x")</f>
        <v>1</v>
      </c>
      <c r="C350" s="10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HI350" s="4" t="s">
        <v>17</v>
      </c>
    </row>
    <row r="351" spans="1:217" ht="15.75" thickBot="1" x14ac:dyDescent="0.3">
      <c r="A351" s="16"/>
      <c r="B351" s="16"/>
      <c r="C351" s="6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</row>
    <row r="352" spans="1:217" ht="15.75" thickBot="1" x14ac:dyDescent="0.3">
      <c r="A352" s="71" t="s">
        <v>67</v>
      </c>
      <c r="B352" s="72"/>
      <c r="C352" s="73"/>
      <c r="D352" s="38">
        <f>SUM(D9:D350)</f>
        <v>99.966933965598813</v>
      </c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  <c r="AX352" s="30"/>
      <c r="AY352" s="30"/>
      <c r="AZ352" s="30"/>
      <c r="BA352" s="30"/>
      <c r="BB352" s="30"/>
      <c r="BC352" s="30"/>
      <c r="BD352" s="30"/>
      <c r="BE352" s="30"/>
      <c r="BF352" s="30"/>
      <c r="BG352" s="30"/>
      <c r="BH352" s="30"/>
      <c r="BI352" s="30"/>
      <c r="BJ352" s="30"/>
      <c r="BK352" s="30"/>
    </row>
  </sheetData>
  <protectedRanges>
    <protectedRange password="C1ED" sqref="BL12:JQ82" name="Rango1"/>
    <protectedRange password="C1ED" sqref="GD226:HG226 GW247:GX247 BQ179:BR180 BL172:BO187 BP181:BR187 EC183:HG183 EH206:EY212 EW213:EY235 EC206:EG235 CL188:CX239 BP172:BP179 DZ83:GD178 HI83:HI131 GW250:GX262 BL188:CK241 BL83:CV171 BQ172:CV178 BS179:CX187 GQ253:GV262 HJ83:IN178 HH179:IN210 HI136 CL240:GP241 CY179:HG182 CY236:HG239 IO83:JQ210 GY247:JQ262 GD211:JQ225 HH226:JQ239 BL263:JQ350 FA227:HG235 EC184:EY205 FA184:HG210 FA211:GC226 EZ184:EZ235 BL242:GP262 GW240:JQ246" name="Rango1_1"/>
    <protectedRange password="C1ED" sqref="GV250:GV252 GV248:GX249 GV246:GV247 GQ246:GU252 GQ240:GV245" name="Rango1_3_1"/>
  </protectedRanges>
  <mergeCells count="32">
    <mergeCell ref="E4:AI4"/>
    <mergeCell ref="F5:J5"/>
    <mergeCell ref="F6:J6"/>
    <mergeCell ref="CR6:CV6"/>
    <mergeCell ref="BL4:CP4"/>
    <mergeCell ref="CQ4:DT4"/>
    <mergeCell ref="CR5:CV5"/>
    <mergeCell ref="BM5:BQ5"/>
    <mergeCell ref="BM6:BQ6"/>
    <mergeCell ref="FA6:FE6"/>
    <mergeCell ref="GE5:GI5"/>
    <mergeCell ref="GE6:GI6"/>
    <mergeCell ref="AJ4:BK4"/>
    <mergeCell ref="AK5:AO5"/>
    <mergeCell ref="AK6:AO6"/>
    <mergeCell ref="DV6:DZ6"/>
    <mergeCell ref="JR6:JY6"/>
    <mergeCell ref="IO5:IS5"/>
    <mergeCell ref="IO6:IS6"/>
    <mergeCell ref="A352:C352"/>
    <mergeCell ref="C1:C7"/>
    <mergeCell ref="D1:D7"/>
    <mergeCell ref="EZ4:GC4"/>
    <mergeCell ref="GD4:HH4"/>
    <mergeCell ref="HI4:IM4"/>
    <mergeCell ref="IN4:JQ4"/>
    <mergeCell ref="DU4:EY4"/>
    <mergeCell ref="DV5:DZ5"/>
    <mergeCell ref="B1:B7"/>
    <mergeCell ref="HJ5:HN5"/>
    <mergeCell ref="HJ6:HN6"/>
    <mergeCell ref="FA5:F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Y352"/>
  <sheetViews>
    <sheetView topLeftCell="A4" zoomScale="82" zoomScaleNormal="82" workbookViewId="0">
      <pane xSplit="4" ySplit="4" topLeftCell="CZ235" activePane="bottomRight" state="frozenSplit"/>
      <selection pane="topRight" activeCell="L4" sqref="L4"/>
      <selection pane="bottomLeft" activeCell="A17" sqref="A17"/>
      <selection pane="bottomRight" activeCell="DV245" sqref="DV245"/>
    </sheetView>
  </sheetViews>
  <sheetFormatPr baseColWidth="10" defaultColWidth="9.140625" defaultRowHeight="15" x14ac:dyDescent="0.25"/>
  <cols>
    <col min="1" max="1" width="57.7109375" customWidth="1"/>
    <col min="2" max="2" width="4.85546875" customWidth="1"/>
    <col min="3" max="3" width="8.5703125" customWidth="1"/>
    <col min="4" max="4" width="9" customWidth="1"/>
    <col min="5" max="10" width="3.85546875" customWidth="1"/>
    <col min="11" max="11" width="9.7109375" customWidth="1"/>
    <col min="12" max="41" width="3.85546875" customWidth="1"/>
    <col min="42" max="42" width="11.42578125" customWidth="1"/>
    <col min="43" max="63" width="3.85546875" customWidth="1"/>
    <col min="64" max="65" width="3.7109375" customWidth="1"/>
    <col min="66" max="66" width="4" customWidth="1"/>
    <col min="67" max="69" width="3.7109375" customWidth="1"/>
    <col min="70" max="70" width="6.140625" customWidth="1"/>
    <col min="71" max="100" width="3.7109375" customWidth="1"/>
    <col min="101" max="101" width="7" customWidth="1"/>
    <col min="102" max="130" width="3.7109375" customWidth="1"/>
    <col min="131" max="131" width="7.42578125" customWidth="1"/>
    <col min="132" max="161" width="3.7109375" customWidth="1"/>
    <col min="162" max="162" width="7" customWidth="1"/>
    <col min="163" max="191" width="3.7109375" customWidth="1"/>
    <col min="192" max="192" width="7.42578125" customWidth="1"/>
    <col min="193" max="222" width="3.7109375" customWidth="1"/>
    <col min="223" max="223" width="6.5703125" customWidth="1"/>
    <col min="224" max="253" width="3.7109375" customWidth="1"/>
    <col min="254" max="254" width="7.42578125" customWidth="1"/>
    <col min="255" max="1055" width="3.7109375" customWidth="1"/>
  </cols>
  <sheetData>
    <row r="1" spans="1:285" ht="15" hidden="1" customHeight="1" x14ac:dyDescent="0.25">
      <c r="A1" s="6"/>
      <c r="B1" s="81" t="s">
        <v>8</v>
      </c>
      <c r="C1" s="81" t="s">
        <v>9</v>
      </c>
      <c r="D1" s="81" t="s">
        <v>10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</row>
    <row r="2" spans="1:285" ht="15" hidden="1" customHeight="1" x14ac:dyDescent="0.25">
      <c r="A2" s="6"/>
      <c r="B2" s="81"/>
      <c r="C2" s="81"/>
      <c r="D2" s="81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</row>
    <row r="3" spans="1:285" ht="15" customHeight="1" x14ac:dyDescent="0.25">
      <c r="A3" s="6"/>
      <c r="B3" s="81"/>
      <c r="C3" s="81"/>
      <c r="D3" s="81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</row>
    <row r="4" spans="1:285" ht="17.25" customHeight="1" x14ac:dyDescent="0.25">
      <c r="A4" s="6"/>
      <c r="B4" s="81"/>
      <c r="C4" s="81"/>
      <c r="D4" s="81"/>
      <c r="E4" s="79">
        <v>46023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7">
        <v>46054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6">
        <v>46082</v>
      </c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5">
        <v>46113</v>
      </c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6">
        <v>46143</v>
      </c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5">
        <v>46174</v>
      </c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6">
        <v>46204</v>
      </c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5">
        <v>46235</v>
      </c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6">
        <v>46266</v>
      </c>
      <c r="IO4" s="76"/>
      <c r="IP4" s="76"/>
      <c r="IQ4" s="76"/>
      <c r="IR4" s="76"/>
      <c r="IS4" s="76"/>
      <c r="IT4" s="76"/>
      <c r="IU4" s="76"/>
      <c r="IV4" s="76"/>
      <c r="IW4" s="76"/>
      <c r="IX4" s="76"/>
      <c r="IY4" s="76"/>
      <c r="IZ4" s="76"/>
      <c r="JA4" s="76"/>
      <c r="JB4" s="76"/>
      <c r="JC4" s="76"/>
      <c r="JD4" s="76"/>
      <c r="JE4" s="76"/>
      <c r="JF4" s="76"/>
      <c r="JG4" s="76"/>
      <c r="JH4" s="76"/>
      <c r="JI4" s="76"/>
      <c r="JJ4" s="76"/>
      <c r="JK4" s="76"/>
      <c r="JL4" s="76"/>
      <c r="JM4" s="76"/>
      <c r="JN4" s="76"/>
      <c r="JO4" s="76"/>
      <c r="JP4" s="76"/>
      <c r="JQ4" s="76"/>
    </row>
    <row r="5" spans="1:285" ht="17.25" customHeight="1" x14ac:dyDescent="0.25">
      <c r="A5" s="6"/>
      <c r="B5" s="81"/>
      <c r="C5" s="81"/>
      <c r="D5" s="81"/>
      <c r="E5" s="33"/>
      <c r="F5" s="80" t="s">
        <v>11</v>
      </c>
      <c r="G5" s="80"/>
      <c r="H5" s="80"/>
      <c r="I5" s="80"/>
      <c r="J5" s="80"/>
      <c r="K5" s="33">
        <f>K6</f>
        <v>9.8972133653343981</v>
      </c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1"/>
      <c r="AK5" s="78" t="s">
        <v>11</v>
      </c>
      <c r="AL5" s="78"/>
      <c r="AM5" s="78"/>
      <c r="AN5" s="78"/>
      <c r="AO5" s="78"/>
      <c r="AP5" s="31">
        <f>K6+AP6</f>
        <v>19.026893365334395</v>
      </c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26"/>
      <c r="BM5" s="70" t="s">
        <v>11</v>
      </c>
      <c r="BN5" s="70"/>
      <c r="BO5" s="70"/>
      <c r="BP5" s="70"/>
      <c r="BQ5" s="70"/>
      <c r="BR5" s="26">
        <f>BR6+AP5</f>
        <v>28.156573365334395</v>
      </c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14"/>
      <c r="CR5" s="69" t="s">
        <v>11</v>
      </c>
      <c r="CS5" s="69"/>
      <c r="CT5" s="69"/>
      <c r="CU5" s="69"/>
      <c r="CV5" s="69"/>
      <c r="CW5" s="25">
        <f>CW6+BR5</f>
        <v>37.934571585987186</v>
      </c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26"/>
      <c r="DV5" s="70" t="s">
        <v>11</v>
      </c>
      <c r="DW5" s="70"/>
      <c r="DX5" s="70"/>
      <c r="DY5" s="70"/>
      <c r="DZ5" s="70"/>
      <c r="EA5" s="26">
        <f>EA6+CW5</f>
        <v>50.781971362153193</v>
      </c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14"/>
      <c r="FA5" s="69" t="s">
        <v>11</v>
      </c>
      <c r="FB5" s="69"/>
      <c r="FC5" s="69"/>
      <c r="FD5" s="69"/>
      <c r="FE5" s="69"/>
      <c r="FF5" s="25">
        <f>FF6+EA5</f>
        <v>62.833459409344208</v>
      </c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26"/>
      <c r="GE5" s="70" t="s">
        <v>11</v>
      </c>
      <c r="GF5" s="70"/>
      <c r="GG5" s="70"/>
      <c r="GH5" s="70"/>
      <c r="GI5" s="70"/>
      <c r="GJ5" s="26">
        <f>GJ6+FF5</f>
        <v>72.853074091200824</v>
      </c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14"/>
      <c r="HJ5" s="69" t="s">
        <v>11</v>
      </c>
      <c r="HK5" s="69"/>
      <c r="HL5" s="69"/>
      <c r="HM5" s="69"/>
      <c r="HN5" s="69"/>
      <c r="HO5" s="25">
        <f>HO6+GJ5</f>
        <v>85.498994091200828</v>
      </c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26"/>
      <c r="IO5" s="70" t="s">
        <v>11</v>
      </c>
      <c r="IP5" s="70"/>
      <c r="IQ5" s="70"/>
      <c r="IR5" s="70"/>
      <c r="IS5" s="70"/>
      <c r="IT5" s="67">
        <f>IT6+HO5</f>
        <v>99.96533409120083</v>
      </c>
      <c r="IU5" s="26"/>
      <c r="IV5" s="26"/>
      <c r="IW5" s="26"/>
      <c r="IX5" s="26"/>
      <c r="IY5" s="26"/>
      <c r="IZ5" s="26"/>
      <c r="JA5" s="26"/>
      <c r="JB5" s="26"/>
      <c r="JC5" s="26"/>
      <c r="JD5" s="26"/>
      <c r="JE5" s="26"/>
      <c r="JF5" s="26"/>
      <c r="JG5" s="26"/>
      <c r="JH5" s="26"/>
      <c r="JI5" s="26"/>
      <c r="JJ5" s="26"/>
      <c r="JK5" s="26"/>
      <c r="JL5" s="26"/>
      <c r="JM5" s="26"/>
      <c r="JN5" s="26"/>
      <c r="JO5" s="26"/>
      <c r="JP5" s="26"/>
      <c r="JQ5" s="26"/>
    </row>
    <row r="6" spans="1:285" ht="16.5" customHeight="1" x14ac:dyDescent="0.25">
      <c r="A6" s="6"/>
      <c r="B6" s="81"/>
      <c r="C6" s="81"/>
      <c r="D6" s="81"/>
      <c r="E6" s="33"/>
      <c r="F6" s="80" t="s">
        <v>12</v>
      </c>
      <c r="G6" s="80"/>
      <c r="H6" s="80"/>
      <c r="I6" s="80"/>
      <c r="J6" s="80"/>
      <c r="K6" s="33">
        <f>(((COUNTIFS(E12:AI78,"X"))*'avance esperado'!$C$9/'avance esperado'!$B$9*'avance esperado'!$D$9)+((COUNTIFS(E83:AI178,"X"))*'avance esperado'!$C$80/'avance esperado'!$B$80*'avance esperado'!$D$80)+((COUNTIFS(E183:AI235,"X"))*'avance esperado'!$C$180/'avance esperado'!$B$180*'avance esperado'!$D$180)+((COUNTIFS(E240:AI256,"X"))*'avance esperado'!$C$237/'avance esperado'!$B$237*'avance esperado'!$D$237)+((COUNTIFS(E261:AI264,"X"))*'avance esperado'!$C$258/'avance esperado'!$B$258*'avance esperado'!$D$258)+((COUNTIFS(E269:AI350,"X"))*'avance esperado'!$C$266/'avance esperado'!$B$266*'avance esperado'!$D$266))/100</f>
        <v>9.8972133653343981</v>
      </c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1"/>
      <c r="AK6" s="78" t="s">
        <v>12</v>
      </c>
      <c r="AL6" s="78"/>
      <c r="AM6" s="78"/>
      <c r="AN6" s="78"/>
      <c r="AO6" s="78"/>
      <c r="AP6" s="33">
        <f>(((COUNTIFS(AJ12:BK78,"X"))*'avance esperado'!$C$9/'avance esperado'!$B$9*'avance esperado'!$D$9)+((COUNTIFS(AJ83:BK178,"X"))*'avance esperado'!$C$80/'avance esperado'!$B$80*'avance esperado'!$D$80)+((COUNTIFS(AJ183:BK235,"X"))*'avance esperado'!$C$180/'avance esperado'!$B$180*'avance esperado'!$D$180)+((COUNTIFS(AJ240:BK256,"X"))*'avance esperado'!$C$237/'avance esperado'!$B$237*'avance esperado'!$D$237)+((COUNTIFS(AJ261:BK264,"X"))*'avance esperado'!$C$258/'avance esperado'!$B$258*'avance esperado'!$D$258)+((COUNTIFS(AJ269:BK350,"X"))*'avance esperado'!$C$266/'avance esperado'!$B$266*'avance esperado'!$D$266))/100</f>
        <v>9.1296799999999987</v>
      </c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26"/>
      <c r="BM6" s="70" t="s">
        <v>12</v>
      </c>
      <c r="BN6" s="70"/>
      <c r="BO6" s="70"/>
      <c r="BP6" s="70"/>
      <c r="BQ6" s="70"/>
      <c r="BR6" s="33">
        <f>(((COUNTIFS(BL12:CP78,"X"))*'avance esperado'!$C$9/'avance esperado'!$B$9*'avance esperado'!$D$9)+((COUNTIFS(BL83:CP178,"X"))*'avance esperado'!$C$80/'avance esperado'!$B$80*'avance esperado'!$D$80)+((COUNTIFS(BL183:CP235,"X"))*'avance esperado'!$C$180/'avance esperado'!$B$180*'avance esperado'!$D$180)+((COUNTIFS(BL240:CP256,"X"))*'avance esperado'!$C$237/'avance esperado'!$B$237*'avance esperado'!$D$237)+((COUNTIFS(BL261:CP264,"X"))*'avance esperado'!$C$258/'avance esperado'!$B$258*'avance esperado'!$D$258)+((COUNTIFS(BL269:CP350,"X"))*'avance esperado'!$C$266/'avance esperado'!$B$266*'avance esperado'!$D$266))/100</f>
        <v>9.1296799999999987</v>
      </c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14"/>
      <c r="CR6" s="69" t="s">
        <v>12</v>
      </c>
      <c r="CS6" s="69"/>
      <c r="CT6" s="69"/>
      <c r="CU6" s="69"/>
      <c r="CV6" s="69"/>
      <c r="CW6" s="33">
        <f>(((COUNTIFS(CQ12:DT78,"X"))*'avance esperado'!$C$9/'avance esperado'!$B$9*'avance esperado'!$D$9)+((COUNTIFS(CQ83:DT178,"X"))*'avance esperado'!$C$80/'avance esperado'!$B$80*'avance esperado'!$D$80)+((COUNTIFS(CQ183:DT235,"X"))*'avance esperado'!$C$180/'avance esperado'!$B$180*'avance esperado'!$D$180)+((COUNTIFS(CQ240:DT256,"X"))*'avance esperado'!$C$237/'avance esperado'!$B$237*'avance esperado'!$D$237)+((COUNTIFS(CQ261:DT264,"X"))*'avance esperado'!$C$258/'avance esperado'!$B$258*'avance esperado'!$D$258)+((COUNTIFS(CQ269:DT350,"X"))*'avance esperado'!$C$266/'avance esperado'!$B$266*'avance esperado'!$D$266))/100</f>
        <v>9.7779982206527869</v>
      </c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26"/>
      <c r="DV6" s="70" t="s">
        <v>12</v>
      </c>
      <c r="DW6" s="70"/>
      <c r="DX6" s="70"/>
      <c r="DY6" s="70"/>
      <c r="DZ6" s="70"/>
      <c r="EA6" s="33">
        <f>(((COUNTIFS(DU12:EY78,"X"))*'avance esperado'!$C$9/'avance esperado'!$B$9*'avance esperado'!$D$9)+((COUNTIFS(DU83:EY178,"X"))*'avance esperado'!$C$80/'avance esperado'!$B$80*'avance esperado'!$D$80)+((COUNTIFS(DU183:EY235,"X"))*'avance esperado'!$C$180/'avance esperado'!$B$180*'avance esperado'!$D$180)+((COUNTIFS(DU240:EY256,"X"))*'avance esperado'!$C$237/'avance esperado'!$B$237*'avance esperado'!$D$237)+((COUNTIFS(DU261:EY264,"X"))*'avance esperado'!$C$258/'avance esperado'!$B$258*'avance esperado'!$D$258)+((COUNTIFS(DU269:EY350,"X"))*'avance esperado'!$C$266/'avance esperado'!$B$266*'avance esperado'!$D$266))/100</f>
        <v>12.847399776166007</v>
      </c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14"/>
      <c r="FA6" s="69" t="s">
        <v>12</v>
      </c>
      <c r="FB6" s="69"/>
      <c r="FC6" s="69"/>
      <c r="FD6" s="69"/>
      <c r="FE6" s="69"/>
      <c r="FF6" s="33">
        <f>(((COUNTIFS(EZ12:GC78,"X"))*'avance esperado'!$C$9/'avance esperado'!$B$9*'avance esperado'!$D$9)+((COUNTIFS(EZ83:GC178,"X"))*'avance esperado'!$C$80/'avance esperado'!$B$80*'avance esperado'!$D$80)+((COUNTIFS(EZ183:GC235,"X"))*'avance esperado'!$C$180/'avance esperado'!$B$180*'avance esperado'!$D$180)+((COUNTIFS(EZ240:GC256,"X"))*'avance esperado'!$C$237/'avance esperado'!$B$237*'avance esperado'!$D$237)+((COUNTIFS(EZ261:GC264,"X"))*'avance esperado'!$C$258/'avance esperado'!$B$258*'avance esperado'!$D$258)+((COUNTIFS(EZ269:GC350,"X"))*'avance esperado'!$C$266/'avance esperado'!$B$266*'avance esperado'!$D$266))/100</f>
        <v>12.051488047191015</v>
      </c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26"/>
      <c r="GE6" s="70" t="s">
        <v>12</v>
      </c>
      <c r="GF6" s="70"/>
      <c r="GG6" s="70"/>
      <c r="GH6" s="70"/>
      <c r="GI6" s="70"/>
      <c r="GJ6" s="33">
        <f>(((COUNTIFS(GD12:HH78,"X"))*'avance esperado'!$C$9/'avance esperado'!$B$9*'avance esperado'!$D$9)+((COUNTIFS(GD83:HH178,"X"))*'avance esperado'!$C$80/'avance esperado'!$B$80*'avance esperado'!$D$80)+((COUNTIFS(GD183:HH235,"X"))*'avance esperado'!$C$180/'avance esperado'!$B$180*'avance esperado'!$D$180)+((COUNTIFS(GD240:HH256,"X"))*'avance esperado'!$C$237/'avance esperado'!$B$237*'avance esperado'!$D$237)+((COUNTIFS(GD261:HH264,"X"))*'avance esperado'!$C$258/'avance esperado'!$B$258*'avance esperado'!$D$258)+((COUNTIFS(GD269:HH350,"X"))*'avance esperado'!$C$266/'avance esperado'!$B$266*'avance esperado'!$D$266))/100</f>
        <v>10.019614681856615</v>
      </c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14"/>
      <c r="HJ6" s="69" t="s">
        <v>12</v>
      </c>
      <c r="HK6" s="69"/>
      <c r="HL6" s="69"/>
      <c r="HM6" s="69"/>
      <c r="HN6" s="69"/>
      <c r="HO6" s="33">
        <f>(((COUNTIFS(HI12:IM78,"X"))*'avance esperado'!$C$9/'avance esperado'!$B$9*'avance esperado'!$D$9)+((COUNTIFS(HI83:IM178,"X"))*'avance esperado'!$C$80/'avance esperado'!$B$80*'avance esperado'!$D$80)+((COUNTIFS(HI183:IM235,"X"))*'avance esperado'!$C$180/'avance esperado'!$B$180*'avance esperado'!$D$180)+((COUNTIFS(HI240:IM256,"X"))*'avance esperado'!$C$237/'avance esperado'!$B$237*'avance esperado'!$D$237)+((COUNTIFS(HI261:IM264,"X"))*'avance esperado'!$C$258/'avance esperado'!$B$258*'avance esperado'!$D$258)+((COUNTIFS(HI269:IM350,"X"))*'avance esperado'!$C$266/'avance esperado'!$B$266*'avance esperado'!$D$266))/100</f>
        <v>12.645919999999998</v>
      </c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26"/>
      <c r="IO6" s="70" t="s">
        <v>12</v>
      </c>
      <c r="IP6" s="70"/>
      <c r="IQ6" s="70"/>
      <c r="IR6" s="70"/>
      <c r="IS6" s="70"/>
      <c r="IT6" s="33">
        <f>(((COUNTIFS(IN12:JQ78,"X"))*'avance esperado'!$C$9/'avance esperado'!$B$9*'avance esperado'!$D$9)+((COUNTIFS(IN83:JQ178,"X"))*'avance esperado'!$C$80/'avance esperado'!$B$80*'avance esperado'!$D$80)+((COUNTIFS(IN183:JQ235,"X"))*'avance esperado'!$C$180/'avance esperado'!$B$180*'avance esperado'!$D$180)+((COUNTIFS(IN240:JQ256,"X"))*'avance esperado'!$C$237/'avance esperado'!$B$237*'avance esperado'!$D$237)+((COUNTIFS(IN261:JQ264,"X"))*'avance esperado'!$C$258/'avance esperado'!$B$258*'avance esperado'!$D$258)+((COUNTIFS(IN269:JQ350,"X"))*'avance esperado'!$C$266/'avance esperado'!$B$266*'avance esperado'!$D$266))/100</f>
        <v>14.466340000000001</v>
      </c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69"/>
      <c r="JS6" s="69"/>
      <c r="JT6" s="69"/>
      <c r="JU6" s="69"/>
      <c r="JV6" s="69"/>
      <c r="JW6" s="69"/>
      <c r="JX6" s="69"/>
      <c r="JY6" s="69"/>
    </row>
    <row r="7" spans="1:285" ht="17.25" customHeight="1" x14ac:dyDescent="0.25">
      <c r="A7" s="6"/>
      <c r="B7" s="81"/>
      <c r="C7" s="81"/>
      <c r="D7" s="81"/>
      <c r="E7" s="34">
        <v>1</v>
      </c>
      <c r="F7" s="34">
        <f>E7+1</f>
        <v>2</v>
      </c>
      <c r="G7" s="34">
        <f>F7+1</f>
        <v>3</v>
      </c>
      <c r="H7" s="34">
        <f t="shared" ref="H7:T7" si="0">G7+1</f>
        <v>4</v>
      </c>
      <c r="I7" s="34">
        <f t="shared" si="0"/>
        <v>5</v>
      </c>
      <c r="J7" s="34">
        <f t="shared" si="0"/>
        <v>6</v>
      </c>
      <c r="K7" s="34">
        <f t="shared" si="0"/>
        <v>7</v>
      </c>
      <c r="L7" s="34">
        <f t="shared" si="0"/>
        <v>8</v>
      </c>
      <c r="M7" s="34">
        <f t="shared" si="0"/>
        <v>9</v>
      </c>
      <c r="N7" s="34">
        <f t="shared" si="0"/>
        <v>10</v>
      </c>
      <c r="O7" s="34">
        <f t="shared" si="0"/>
        <v>11</v>
      </c>
      <c r="P7" s="34">
        <f t="shared" si="0"/>
        <v>12</v>
      </c>
      <c r="Q7" s="34">
        <f t="shared" si="0"/>
        <v>13</v>
      </c>
      <c r="R7" s="34">
        <f t="shared" si="0"/>
        <v>14</v>
      </c>
      <c r="S7" s="34">
        <f t="shared" si="0"/>
        <v>15</v>
      </c>
      <c r="T7" s="34">
        <f t="shared" si="0"/>
        <v>16</v>
      </c>
      <c r="U7" s="34">
        <f t="shared" ref="U7" si="1">T7+1</f>
        <v>17</v>
      </c>
      <c r="V7" s="34">
        <f t="shared" ref="V7" si="2">U7+1</f>
        <v>18</v>
      </c>
      <c r="W7" s="34">
        <f t="shared" ref="W7" si="3">V7+1</f>
        <v>19</v>
      </c>
      <c r="X7" s="34">
        <f t="shared" ref="X7" si="4">W7+1</f>
        <v>20</v>
      </c>
      <c r="Y7" s="34">
        <f t="shared" ref="Y7" si="5">X7+1</f>
        <v>21</v>
      </c>
      <c r="Z7" s="34">
        <f t="shared" ref="Z7" si="6">Y7+1</f>
        <v>22</v>
      </c>
      <c r="AA7" s="34">
        <f t="shared" ref="AA7" si="7">Z7+1</f>
        <v>23</v>
      </c>
      <c r="AB7" s="34">
        <f t="shared" ref="AB7" si="8">AA7+1</f>
        <v>24</v>
      </c>
      <c r="AC7" s="34">
        <f t="shared" ref="AC7" si="9">AB7+1</f>
        <v>25</v>
      </c>
      <c r="AD7" s="34">
        <f t="shared" ref="AD7" si="10">AC7+1</f>
        <v>26</v>
      </c>
      <c r="AE7" s="34">
        <f t="shared" ref="AE7" si="11">AD7+1</f>
        <v>27</v>
      </c>
      <c r="AF7" s="34">
        <f t="shared" ref="AF7" si="12">AE7+1</f>
        <v>28</v>
      </c>
      <c r="AG7" s="34">
        <f t="shared" ref="AG7" si="13">AF7+1</f>
        <v>29</v>
      </c>
      <c r="AH7" s="34">
        <f t="shared" ref="AH7" si="14">AG7+1</f>
        <v>30</v>
      </c>
      <c r="AI7" s="34">
        <f t="shared" ref="AI7" si="15">AH7+1</f>
        <v>31</v>
      </c>
      <c r="AJ7" s="32">
        <v>1</v>
      </c>
      <c r="AK7" s="32">
        <f>AJ7+1</f>
        <v>2</v>
      </c>
      <c r="AL7" s="32">
        <f>AK7+1</f>
        <v>3</v>
      </c>
      <c r="AM7" s="32">
        <f t="shared" ref="AM7:AY7" si="16">AL7+1</f>
        <v>4</v>
      </c>
      <c r="AN7" s="32">
        <f t="shared" si="16"/>
        <v>5</v>
      </c>
      <c r="AO7" s="32">
        <f t="shared" si="16"/>
        <v>6</v>
      </c>
      <c r="AP7" s="32">
        <f t="shared" si="16"/>
        <v>7</v>
      </c>
      <c r="AQ7" s="32">
        <f t="shared" si="16"/>
        <v>8</v>
      </c>
      <c r="AR7" s="32">
        <f t="shared" si="16"/>
        <v>9</v>
      </c>
      <c r="AS7" s="32">
        <f t="shared" si="16"/>
        <v>10</v>
      </c>
      <c r="AT7" s="32">
        <f t="shared" si="16"/>
        <v>11</v>
      </c>
      <c r="AU7" s="32">
        <f t="shared" si="16"/>
        <v>12</v>
      </c>
      <c r="AV7" s="32">
        <f t="shared" si="16"/>
        <v>13</v>
      </c>
      <c r="AW7" s="32">
        <f t="shared" si="16"/>
        <v>14</v>
      </c>
      <c r="AX7" s="32">
        <f t="shared" si="16"/>
        <v>15</v>
      </c>
      <c r="AY7" s="32">
        <f t="shared" si="16"/>
        <v>16</v>
      </c>
      <c r="AZ7" s="32">
        <f t="shared" ref="AZ7" si="17">AY7+1</f>
        <v>17</v>
      </c>
      <c r="BA7" s="32">
        <f t="shared" ref="BA7" si="18">AZ7+1</f>
        <v>18</v>
      </c>
      <c r="BB7" s="32">
        <f t="shared" ref="BB7" si="19">BA7+1</f>
        <v>19</v>
      </c>
      <c r="BC7" s="32">
        <f t="shared" ref="BC7" si="20">BB7+1</f>
        <v>20</v>
      </c>
      <c r="BD7" s="32">
        <f t="shared" ref="BD7" si="21">BC7+1</f>
        <v>21</v>
      </c>
      <c r="BE7" s="32">
        <f t="shared" ref="BE7" si="22">BD7+1</f>
        <v>22</v>
      </c>
      <c r="BF7" s="32">
        <f t="shared" ref="BF7" si="23">BE7+1</f>
        <v>23</v>
      </c>
      <c r="BG7" s="32">
        <f t="shared" ref="BG7" si="24">BF7+1</f>
        <v>24</v>
      </c>
      <c r="BH7" s="32">
        <f t="shared" ref="BH7" si="25">BG7+1</f>
        <v>25</v>
      </c>
      <c r="BI7" s="32">
        <f t="shared" ref="BI7" si="26">BH7+1</f>
        <v>26</v>
      </c>
      <c r="BJ7" s="32">
        <f t="shared" ref="BJ7" si="27">BI7+1</f>
        <v>27</v>
      </c>
      <c r="BK7" s="32">
        <f t="shared" ref="BK7" si="28">BJ7+1</f>
        <v>28</v>
      </c>
      <c r="BL7" s="1">
        <v>1</v>
      </c>
      <c r="BM7" s="1">
        <f>BL7+1</f>
        <v>2</v>
      </c>
      <c r="BN7" s="1">
        <f>BM7+1</f>
        <v>3</v>
      </c>
      <c r="BO7" s="1">
        <f t="shared" ref="BO7:BX7" si="29">BN7+1</f>
        <v>4</v>
      </c>
      <c r="BP7" s="1">
        <f t="shared" si="29"/>
        <v>5</v>
      </c>
      <c r="BQ7" s="1">
        <f t="shared" si="29"/>
        <v>6</v>
      </c>
      <c r="BR7" s="1">
        <f t="shared" si="29"/>
        <v>7</v>
      </c>
      <c r="BS7" s="1">
        <f t="shared" si="29"/>
        <v>8</v>
      </c>
      <c r="BT7" s="1">
        <f t="shared" si="29"/>
        <v>9</v>
      </c>
      <c r="BU7" s="1">
        <f t="shared" si="29"/>
        <v>10</v>
      </c>
      <c r="BV7" s="1">
        <f t="shared" si="29"/>
        <v>11</v>
      </c>
      <c r="BW7" s="1">
        <f t="shared" si="29"/>
        <v>12</v>
      </c>
      <c r="BX7" s="1">
        <f t="shared" si="29"/>
        <v>13</v>
      </c>
      <c r="BY7" s="1">
        <f t="shared" ref="BY7" si="30">BX7+1</f>
        <v>14</v>
      </c>
      <c r="BZ7" s="1">
        <f t="shared" ref="BZ7" si="31">BY7+1</f>
        <v>15</v>
      </c>
      <c r="CA7" s="1">
        <f t="shared" ref="CA7" si="32">BZ7+1</f>
        <v>16</v>
      </c>
      <c r="CB7" s="1">
        <f t="shared" ref="CB7" si="33">CA7+1</f>
        <v>17</v>
      </c>
      <c r="CC7" s="1">
        <f t="shared" ref="CC7" si="34">CB7+1</f>
        <v>18</v>
      </c>
      <c r="CD7" s="1">
        <f t="shared" ref="CD7" si="35">CC7+1</f>
        <v>19</v>
      </c>
      <c r="CE7" s="1">
        <f t="shared" ref="CE7" si="36">CD7+1</f>
        <v>20</v>
      </c>
      <c r="CF7" s="1">
        <f t="shared" ref="CF7" si="37">CE7+1</f>
        <v>21</v>
      </c>
      <c r="CG7" s="1">
        <f t="shared" ref="CG7" si="38">CF7+1</f>
        <v>22</v>
      </c>
      <c r="CH7" s="1">
        <f t="shared" ref="CH7" si="39">CG7+1</f>
        <v>23</v>
      </c>
      <c r="CI7" s="1">
        <f t="shared" ref="CI7" si="40">CH7+1</f>
        <v>24</v>
      </c>
      <c r="CJ7" s="1">
        <f t="shared" ref="CJ7" si="41">CI7+1</f>
        <v>25</v>
      </c>
      <c r="CK7" s="1">
        <f t="shared" ref="CK7" si="42">CJ7+1</f>
        <v>26</v>
      </c>
      <c r="CL7" s="1">
        <f t="shared" ref="CL7" si="43">CK7+1</f>
        <v>27</v>
      </c>
      <c r="CM7" s="1">
        <f t="shared" ref="CM7" si="44">CL7+1</f>
        <v>28</v>
      </c>
      <c r="CN7" s="1">
        <f t="shared" ref="CN7" si="45">CM7+1</f>
        <v>29</v>
      </c>
      <c r="CO7" s="1">
        <f t="shared" ref="CO7" si="46">CN7+1</f>
        <v>30</v>
      </c>
      <c r="CP7" s="1">
        <f t="shared" ref="CP7" si="47">CO7+1</f>
        <v>31</v>
      </c>
      <c r="CQ7" s="2">
        <v>1</v>
      </c>
      <c r="CR7" s="2">
        <f>CQ7+1</f>
        <v>2</v>
      </c>
      <c r="CS7" s="2">
        <f>CR7+1</f>
        <v>3</v>
      </c>
      <c r="CT7" s="2">
        <f t="shared" ref="CT7:DG7" si="48">CS7+1</f>
        <v>4</v>
      </c>
      <c r="CU7" s="2">
        <f t="shared" si="48"/>
        <v>5</v>
      </c>
      <c r="CV7" s="2">
        <f t="shared" si="48"/>
        <v>6</v>
      </c>
      <c r="CW7" s="2">
        <f t="shared" si="48"/>
        <v>7</v>
      </c>
      <c r="CX7" s="2">
        <f t="shared" si="48"/>
        <v>8</v>
      </c>
      <c r="CY7" s="2">
        <f t="shared" si="48"/>
        <v>9</v>
      </c>
      <c r="CZ7" s="2">
        <f t="shared" si="48"/>
        <v>10</v>
      </c>
      <c r="DA7" s="2">
        <f t="shared" si="48"/>
        <v>11</v>
      </c>
      <c r="DB7" s="2">
        <f t="shared" si="48"/>
        <v>12</v>
      </c>
      <c r="DC7" s="2">
        <f t="shared" si="48"/>
        <v>13</v>
      </c>
      <c r="DD7" s="2">
        <f t="shared" si="48"/>
        <v>14</v>
      </c>
      <c r="DE7" s="2">
        <f t="shared" si="48"/>
        <v>15</v>
      </c>
      <c r="DF7" s="2">
        <f t="shared" si="48"/>
        <v>16</v>
      </c>
      <c r="DG7" s="2">
        <f t="shared" si="48"/>
        <v>17</v>
      </c>
      <c r="DH7" s="2">
        <f t="shared" ref="DH7" si="49">DG7+1</f>
        <v>18</v>
      </c>
      <c r="DI7" s="2">
        <f t="shared" ref="DI7" si="50">DH7+1</f>
        <v>19</v>
      </c>
      <c r="DJ7" s="2">
        <f t="shared" ref="DJ7" si="51">DI7+1</f>
        <v>20</v>
      </c>
      <c r="DK7" s="2">
        <f t="shared" ref="DK7" si="52">DJ7+1</f>
        <v>21</v>
      </c>
      <c r="DL7" s="2">
        <f t="shared" ref="DL7" si="53">DK7+1</f>
        <v>22</v>
      </c>
      <c r="DM7" s="2">
        <f t="shared" ref="DM7" si="54">DL7+1</f>
        <v>23</v>
      </c>
      <c r="DN7" s="2">
        <f t="shared" ref="DN7" si="55">DM7+1</f>
        <v>24</v>
      </c>
      <c r="DO7" s="2">
        <f t="shared" ref="DO7" si="56">DN7+1</f>
        <v>25</v>
      </c>
      <c r="DP7" s="2">
        <f t="shared" ref="DP7" si="57">DO7+1</f>
        <v>26</v>
      </c>
      <c r="DQ7" s="2">
        <f t="shared" ref="DQ7" si="58">DP7+1</f>
        <v>27</v>
      </c>
      <c r="DR7" s="2">
        <f t="shared" ref="DR7" si="59">DQ7+1</f>
        <v>28</v>
      </c>
      <c r="DS7" s="2">
        <f t="shared" ref="DS7" si="60">DR7+1</f>
        <v>29</v>
      </c>
      <c r="DT7" s="2">
        <f t="shared" ref="DT7" si="61">DS7+1</f>
        <v>30</v>
      </c>
      <c r="DU7" s="1">
        <v>1</v>
      </c>
      <c r="DV7" s="1">
        <f>DU7+1</f>
        <v>2</v>
      </c>
      <c r="DW7" s="1">
        <f>DV7+1</f>
        <v>3</v>
      </c>
      <c r="DX7" s="1">
        <f t="shared" ref="DX7:EY7" si="62">DW7+1</f>
        <v>4</v>
      </c>
      <c r="DY7" s="1">
        <f t="shared" si="62"/>
        <v>5</v>
      </c>
      <c r="DZ7" s="1">
        <f t="shared" si="62"/>
        <v>6</v>
      </c>
      <c r="EA7" s="1">
        <f t="shared" si="62"/>
        <v>7</v>
      </c>
      <c r="EB7" s="1">
        <f t="shared" si="62"/>
        <v>8</v>
      </c>
      <c r="EC7" s="1">
        <f t="shared" si="62"/>
        <v>9</v>
      </c>
      <c r="ED7" s="1">
        <f t="shared" si="62"/>
        <v>10</v>
      </c>
      <c r="EE7" s="1">
        <f t="shared" si="62"/>
        <v>11</v>
      </c>
      <c r="EF7" s="1">
        <f t="shared" si="62"/>
        <v>12</v>
      </c>
      <c r="EG7" s="1">
        <f t="shared" si="62"/>
        <v>13</v>
      </c>
      <c r="EH7" s="1">
        <f t="shared" si="62"/>
        <v>14</v>
      </c>
      <c r="EI7" s="1">
        <f t="shared" si="62"/>
        <v>15</v>
      </c>
      <c r="EJ7" s="1">
        <f t="shared" si="62"/>
        <v>16</v>
      </c>
      <c r="EK7" s="1">
        <f t="shared" si="62"/>
        <v>17</v>
      </c>
      <c r="EL7" s="1">
        <f t="shared" si="62"/>
        <v>18</v>
      </c>
      <c r="EM7" s="1">
        <f t="shared" si="62"/>
        <v>19</v>
      </c>
      <c r="EN7" s="1">
        <f t="shared" si="62"/>
        <v>20</v>
      </c>
      <c r="EO7" s="1">
        <f t="shared" si="62"/>
        <v>21</v>
      </c>
      <c r="EP7" s="1">
        <f t="shared" si="62"/>
        <v>22</v>
      </c>
      <c r="EQ7" s="1">
        <f t="shared" si="62"/>
        <v>23</v>
      </c>
      <c r="ER7" s="1">
        <f t="shared" si="62"/>
        <v>24</v>
      </c>
      <c r="ES7" s="1">
        <f t="shared" si="62"/>
        <v>25</v>
      </c>
      <c r="ET7" s="1">
        <f t="shared" si="62"/>
        <v>26</v>
      </c>
      <c r="EU7" s="1">
        <f t="shared" si="62"/>
        <v>27</v>
      </c>
      <c r="EV7" s="1">
        <f t="shared" si="62"/>
        <v>28</v>
      </c>
      <c r="EW7" s="1">
        <f t="shared" si="62"/>
        <v>29</v>
      </c>
      <c r="EX7" s="1">
        <f t="shared" si="62"/>
        <v>30</v>
      </c>
      <c r="EY7" s="1">
        <f t="shared" si="62"/>
        <v>31</v>
      </c>
      <c r="EZ7" s="2">
        <v>1</v>
      </c>
      <c r="FA7" s="2">
        <f>EZ7+1</f>
        <v>2</v>
      </c>
      <c r="FB7" s="2">
        <f>FA7+1</f>
        <v>3</v>
      </c>
      <c r="FC7" s="2">
        <f t="shared" ref="FC7:GC7" si="63">FB7+1</f>
        <v>4</v>
      </c>
      <c r="FD7" s="2">
        <f t="shared" si="63"/>
        <v>5</v>
      </c>
      <c r="FE7" s="2">
        <f t="shared" si="63"/>
        <v>6</v>
      </c>
      <c r="FF7" s="2">
        <f t="shared" si="63"/>
        <v>7</v>
      </c>
      <c r="FG7" s="2">
        <f t="shared" si="63"/>
        <v>8</v>
      </c>
      <c r="FH7" s="2">
        <f t="shared" si="63"/>
        <v>9</v>
      </c>
      <c r="FI7" s="2">
        <f t="shared" si="63"/>
        <v>10</v>
      </c>
      <c r="FJ7" s="2">
        <f t="shared" si="63"/>
        <v>11</v>
      </c>
      <c r="FK7" s="2">
        <f t="shared" si="63"/>
        <v>12</v>
      </c>
      <c r="FL7" s="2">
        <f t="shared" si="63"/>
        <v>13</v>
      </c>
      <c r="FM7" s="2">
        <f t="shared" si="63"/>
        <v>14</v>
      </c>
      <c r="FN7" s="2">
        <f t="shared" si="63"/>
        <v>15</v>
      </c>
      <c r="FO7" s="2">
        <f t="shared" si="63"/>
        <v>16</v>
      </c>
      <c r="FP7" s="2">
        <f t="shared" si="63"/>
        <v>17</v>
      </c>
      <c r="FQ7" s="2">
        <f t="shared" si="63"/>
        <v>18</v>
      </c>
      <c r="FR7" s="2">
        <f t="shared" si="63"/>
        <v>19</v>
      </c>
      <c r="FS7" s="2">
        <f t="shared" si="63"/>
        <v>20</v>
      </c>
      <c r="FT7" s="2">
        <f t="shared" si="63"/>
        <v>21</v>
      </c>
      <c r="FU7" s="2">
        <f t="shared" si="63"/>
        <v>22</v>
      </c>
      <c r="FV7" s="2">
        <f t="shared" si="63"/>
        <v>23</v>
      </c>
      <c r="FW7" s="2">
        <f t="shared" si="63"/>
        <v>24</v>
      </c>
      <c r="FX7" s="2">
        <f t="shared" si="63"/>
        <v>25</v>
      </c>
      <c r="FY7" s="2">
        <f t="shared" si="63"/>
        <v>26</v>
      </c>
      <c r="FZ7" s="2">
        <f t="shared" si="63"/>
        <v>27</v>
      </c>
      <c r="GA7" s="2">
        <f t="shared" si="63"/>
        <v>28</v>
      </c>
      <c r="GB7" s="2">
        <f t="shared" si="63"/>
        <v>29</v>
      </c>
      <c r="GC7" s="2">
        <f t="shared" si="63"/>
        <v>30</v>
      </c>
      <c r="GD7" s="1">
        <v>1</v>
      </c>
      <c r="GE7" s="1">
        <f>GD7+1</f>
        <v>2</v>
      </c>
      <c r="GF7" s="1">
        <f>GE7+1</f>
        <v>3</v>
      </c>
      <c r="GG7" s="1">
        <f t="shared" ref="GG7:HH7" si="64">GF7+1</f>
        <v>4</v>
      </c>
      <c r="GH7" s="1">
        <f t="shared" si="64"/>
        <v>5</v>
      </c>
      <c r="GI7" s="1">
        <f t="shared" si="64"/>
        <v>6</v>
      </c>
      <c r="GJ7" s="1">
        <f t="shared" si="64"/>
        <v>7</v>
      </c>
      <c r="GK7" s="1">
        <f t="shared" si="64"/>
        <v>8</v>
      </c>
      <c r="GL7" s="1">
        <f t="shared" si="64"/>
        <v>9</v>
      </c>
      <c r="GM7" s="1">
        <f t="shared" si="64"/>
        <v>10</v>
      </c>
      <c r="GN7" s="1">
        <f t="shared" si="64"/>
        <v>11</v>
      </c>
      <c r="GO7" s="1">
        <f t="shared" si="64"/>
        <v>12</v>
      </c>
      <c r="GP7" s="1">
        <f t="shared" si="64"/>
        <v>13</v>
      </c>
      <c r="GQ7" s="1">
        <f t="shared" si="64"/>
        <v>14</v>
      </c>
      <c r="GR7" s="1">
        <f t="shared" si="64"/>
        <v>15</v>
      </c>
      <c r="GS7" s="1">
        <f t="shared" si="64"/>
        <v>16</v>
      </c>
      <c r="GT7" s="1">
        <f t="shared" si="64"/>
        <v>17</v>
      </c>
      <c r="GU7" s="1">
        <f t="shared" si="64"/>
        <v>18</v>
      </c>
      <c r="GV7" s="1">
        <f t="shared" si="64"/>
        <v>19</v>
      </c>
      <c r="GW7" s="1">
        <f t="shared" si="64"/>
        <v>20</v>
      </c>
      <c r="GX7" s="1">
        <f t="shared" si="64"/>
        <v>21</v>
      </c>
      <c r="GY7" s="1">
        <f t="shared" si="64"/>
        <v>22</v>
      </c>
      <c r="GZ7" s="1">
        <f t="shared" si="64"/>
        <v>23</v>
      </c>
      <c r="HA7" s="1">
        <f t="shared" si="64"/>
        <v>24</v>
      </c>
      <c r="HB7" s="1">
        <f t="shared" si="64"/>
        <v>25</v>
      </c>
      <c r="HC7" s="1">
        <f t="shared" si="64"/>
        <v>26</v>
      </c>
      <c r="HD7" s="1">
        <f t="shared" si="64"/>
        <v>27</v>
      </c>
      <c r="HE7" s="1">
        <f t="shared" si="64"/>
        <v>28</v>
      </c>
      <c r="HF7" s="1">
        <f t="shared" si="64"/>
        <v>29</v>
      </c>
      <c r="HG7" s="1">
        <f t="shared" si="64"/>
        <v>30</v>
      </c>
      <c r="HH7" s="1">
        <f t="shared" si="64"/>
        <v>31</v>
      </c>
      <c r="HI7" s="2">
        <v>1</v>
      </c>
      <c r="HJ7" s="2">
        <f>HI7+1</f>
        <v>2</v>
      </c>
      <c r="HK7" s="2">
        <f>HJ7+1</f>
        <v>3</v>
      </c>
      <c r="HL7" s="2">
        <f t="shared" ref="HL7:IA7" si="65">HK7+1</f>
        <v>4</v>
      </c>
      <c r="HM7" s="2">
        <f t="shared" si="65"/>
        <v>5</v>
      </c>
      <c r="HN7" s="2">
        <f t="shared" si="65"/>
        <v>6</v>
      </c>
      <c r="HO7" s="2">
        <f t="shared" si="65"/>
        <v>7</v>
      </c>
      <c r="HP7" s="2">
        <f t="shared" si="65"/>
        <v>8</v>
      </c>
      <c r="HQ7" s="2">
        <f t="shared" si="65"/>
        <v>9</v>
      </c>
      <c r="HR7" s="2">
        <f t="shared" si="65"/>
        <v>10</v>
      </c>
      <c r="HS7" s="2">
        <f t="shared" si="65"/>
        <v>11</v>
      </c>
      <c r="HT7" s="2">
        <f t="shared" si="65"/>
        <v>12</v>
      </c>
      <c r="HU7" s="2">
        <f t="shared" si="65"/>
        <v>13</v>
      </c>
      <c r="HV7" s="2">
        <f t="shared" si="65"/>
        <v>14</v>
      </c>
      <c r="HW7" s="2">
        <f t="shared" si="65"/>
        <v>15</v>
      </c>
      <c r="HX7" s="2">
        <f t="shared" si="65"/>
        <v>16</v>
      </c>
      <c r="HY7" s="2">
        <f t="shared" si="65"/>
        <v>17</v>
      </c>
      <c r="HZ7" s="2">
        <f t="shared" si="65"/>
        <v>18</v>
      </c>
      <c r="IA7" s="2">
        <f t="shared" si="65"/>
        <v>19</v>
      </c>
      <c r="IB7" s="2">
        <f t="shared" ref="IB7" si="66">IA7+1</f>
        <v>20</v>
      </c>
      <c r="IC7" s="2">
        <f t="shared" ref="IC7" si="67">IB7+1</f>
        <v>21</v>
      </c>
      <c r="ID7" s="2">
        <f t="shared" ref="ID7" si="68">IC7+1</f>
        <v>22</v>
      </c>
      <c r="IE7" s="2">
        <f t="shared" ref="IE7" si="69">ID7+1</f>
        <v>23</v>
      </c>
      <c r="IF7" s="2">
        <f t="shared" ref="IF7" si="70">IE7+1</f>
        <v>24</v>
      </c>
      <c r="IG7" s="2">
        <f t="shared" ref="IG7" si="71">IF7+1</f>
        <v>25</v>
      </c>
      <c r="IH7" s="2">
        <f t="shared" ref="IH7" si="72">IG7+1</f>
        <v>26</v>
      </c>
      <c r="II7" s="2">
        <f t="shared" ref="II7" si="73">IH7+1</f>
        <v>27</v>
      </c>
      <c r="IJ7" s="2">
        <f t="shared" ref="IJ7" si="74">II7+1</f>
        <v>28</v>
      </c>
      <c r="IK7" s="2">
        <f t="shared" ref="IK7" si="75">IJ7+1</f>
        <v>29</v>
      </c>
      <c r="IL7" s="2">
        <f t="shared" ref="IL7" si="76">IK7+1</f>
        <v>30</v>
      </c>
      <c r="IM7" s="2">
        <f t="shared" ref="IM7" si="77">IL7+1</f>
        <v>31</v>
      </c>
      <c r="IN7" s="1">
        <v>1</v>
      </c>
      <c r="IO7" s="1">
        <f>IN7+1</f>
        <v>2</v>
      </c>
      <c r="IP7" s="1">
        <f>IO7+1</f>
        <v>3</v>
      </c>
      <c r="IQ7" s="1">
        <f t="shared" ref="IQ7:JL7" si="78">IP7+1</f>
        <v>4</v>
      </c>
      <c r="IR7" s="1">
        <f t="shared" si="78"/>
        <v>5</v>
      </c>
      <c r="IS7" s="1">
        <f t="shared" si="78"/>
        <v>6</v>
      </c>
      <c r="IT7" s="1">
        <f t="shared" si="78"/>
        <v>7</v>
      </c>
      <c r="IU7" s="1">
        <f t="shared" si="78"/>
        <v>8</v>
      </c>
      <c r="IV7" s="1">
        <f t="shared" si="78"/>
        <v>9</v>
      </c>
      <c r="IW7" s="1">
        <f t="shared" si="78"/>
        <v>10</v>
      </c>
      <c r="IX7" s="1">
        <f t="shared" si="78"/>
        <v>11</v>
      </c>
      <c r="IY7" s="1">
        <f t="shared" si="78"/>
        <v>12</v>
      </c>
      <c r="IZ7" s="1">
        <f t="shared" si="78"/>
        <v>13</v>
      </c>
      <c r="JA7" s="1">
        <f t="shared" si="78"/>
        <v>14</v>
      </c>
      <c r="JB7" s="1">
        <f t="shared" si="78"/>
        <v>15</v>
      </c>
      <c r="JC7" s="1">
        <f t="shared" si="78"/>
        <v>16</v>
      </c>
      <c r="JD7" s="1">
        <f t="shared" si="78"/>
        <v>17</v>
      </c>
      <c r="JE7" s="1">
        <f t="shared" si="78"/>
        <v>18</v>
      </c>
      <c r="JF7" s="1">
        <f t="shared" si="78"/>
        <v>19</v>
      </c>
      <c r="JG7" s="1">
        <f t="shared" si="78"/>
        <v>20</v>
      </c>
      <c r="JH7" s="1">
        <f t="shared" si="78"/>
        <v>21</v>
      </c>
      <c r="JI7" s="1">
        <f t="shared" si="78"/>
        <v>22</v>
      </c>
      <c r="JJ7" s="1">
        <f t="shared" si="78"/>
        <v>23</v>
      </c>
      <c r="JK7" s="1">
        <f t="shared" si="78"/>
        <v>24</v>
      </c>
      <c r="JL7" s="1">
        <f t="shared" si="78"/>
        <v>25</v>
      </c>
      <c r="JM7" s="1">
        <f t="shared" ref="JM7" si="79">JL7+1</f>
        <v>26</v>
      </c>
      <c r="JN7" s="1">
        <f t="shared" ref="JN7" si="80">JM7+1</f>
        <v>27</v>
      </c>
      <c r="JO7" s="1">
        <f t="shared" ref="JO7" si="81">JN7+1</f>
        <v>28</v>
      </c>
      <c r="JP7" s="1">
        <f t="shared" ref="JP7" si="82">JO7+1</f>
        <v>29</v>
      </c>
      <c r="JQ7" s="1">
        <f t="shared" ref="JQ7" si="83">JP7+1</f>
        <v>30</v>
      </c>
    </row>
    <row r="8" spans="1:285" ht="17.25" customHeight="1" x14ac:dyDescent="0.25">
      <c r="A8" s="6"/>
      <c r="B8" s="24"/>
      <c r="C8" s="24"/>
      <c r="D8" s="2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</row>
    <row r="9" spans="1:285" x14ac:dyDescent="0.25">
      <c r="A9" s="7" t="s">
        <v>2</v>
      </c>
      <c r="B9" s="7">
        <f>SUM(B11+B15+B20+B25+B30+B35+B40+B45+B50+B55+B60+B65+B70+B75)</f>
        <v>42</v>
      </c>
      <c r="C9" s="37">
        <f>AVERAGE(C11,C15,C20,C25,C30,C35,C40,C45,C50,C55,C60,C65,C70,C75)</f>
        <v>99.99</v>
      </c>
      <c r="D9" s="23">
        <f>((COUNTIFS(E12:JQ78,"X"))*'avance esperado'!C9/'avance esperado'!B9*Calculos!H4)</f>
        <v>15.998719967999998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</row>
    <row r="10" spans="1:285" x14ac:dyDescent="0.25">
      <c r="A10" s="6"/>
      <c r="B10" s="6"/>
      <c r="C10" s="6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</row>
    <row r="11" spans="1:285" s="3" customFormat="1" x14ac:dyDescent="0.25">
      <c r="A11" s="8" t="s">
        <v>13</v>
      </c>
      <c r="B11" s="15">
        <f>SUM(B12:B14)</f>
        <v>3</v>
      </c>
      <c r="C11" s="39">
        <f>(COUNTIFS(E12:JQ14,"x"))*33.33</f>
        <v>99.99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</row>
    <row r="12" spans="1:285" s="4" customFormat="1" x14ac:dyDescent="0.25">
      <c r="A12" s="9" t="s">
        <v>68</v>
      </c>
      <c r="B12" s="9">
        <f>COUNTIFS(E12:JQ12,"x")</f>
        <v>1</v>
      </c>
      <c r="C12" s="10"/>
      <c r="D12" s="21"/>
      <c r="E12" s="21" t="s">
        <v>15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</row>
    <row r="13" spans="1:285" s="4" customFormat="1" x14ac:dyDescent="0.25">
      <c r="A13" s="9" t="s">
        <v>16</v>
      </c>
      <c r="B13" s="9">
        <f>COUNTIFS(E13:JQ13,"x")</f>
        <v>1</v>
      </c>
      <c r="C13" s="10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EZ13" s="4" t="s">
        <v>17</v>
      </c>
    </row>
    <row r="14" spans="1:285" s="4" customFormat="1" x14ac:dyDescent="0.25">
      <c r="A14" s="9" t="s">
        <v>18</v>
      </c>
      <c r="B14" s="9">
        <f>COUNTIFS(E14:JQ14,"x")</f>
        <v>1</v>
      </c>
      <c r="C14" s="1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EZ14" s="4" t="s">
        <v>17</v>
      </c>
    </row>
    <row r="15" spans="1:285" s="5" customFormat="1" x14ac:dyDescent="0.25">
      <c r="A15" s="6" t="s">
        <v>19</v>
      </c>
      <c r="B15" s="15">
        <f>SUM(B16:B18)</f>
        <v>3</v>
      </c>
      <c r="C15" s="39">
        <f>(COUNTIFS(E16:JQ18,"x"))*33.33</f>
        <v>99.99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</row>
    <row r="16" spans="1:285" s="5" customFormat="1" x14ac:dyDescent="0.25">
      <c r="A16" s="11" t="s">
        <v>68</v>
      </c>
      <c r="B16" s="11">
        <f>COUNTIFS(E16:JQ16,"x")</f>
        <v>1</v>
      </c>
      <c r="C16" s="12"/>
      <c r="D16" s="22"/>
      <c r="E16" s="22" t="s">
        <v>17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</row>
    <row r="17" spans="1:277" s="5" customFormat="1" x14ac:dyDescent="0.25">
      <c r="A17" s="11" t="s">
        <v>16</v>
      </c>
      <c r="B17" s="11">
        <f>COUNTIFS(E17:JQ17,"x")</f>
        <v>1</v>
      </c>
      <c r="C17" s="1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EZ17" s="5" t="s">
        <v>17</v>
      </c>
    </row>
    <row r="18" spans="1:277" x14ac:dyDescent="0.25">
      <c r="A18" s="11" t="s">
        <v>18</v>
      </c>
      <c r="B18" s="11">
        <f>COUNTIFS(E18:JQ18,"x")</f>
        <v>1</v>
      </c>
      <c r="C18" s="1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 t="s">
        <v>17</v>
      </c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</row>
    <row r="19" spans="1:277" s="5" customFormat="1" x14ac:dyDescent="0.25">
      <c r="A19" s="11"/>
      <c r="B19" s="11"/>
      <c r="C19" s="1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</row>
    <row r="20" spans="1:277" s="4" customFormat="1" x14ac:dyDescent="0.25">
      <c r="A20" s="8" t="s">
        <v>20</v>
      </c>
      <c r="B20" s="15">
        <f>SUM(B21:B23)</f>
        <v>3</v>
      </c>
      <c r="C20" s="39">
        <f>(COUNTIFS(E21:JQ23,"x"))*33.33</f>
        <v>99.99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</row>
    <row r="21" spans="1:277" s="4" customFormat="1" x14ac:dyDescent="0.25">
      <c r="A21" s="9" t="s">
        <v>69</v>
      </c>
      <c r="B21" s="9">
        <f>COUNTIFS(E21:JQ21,"x")</f>
        <v>1</v>
      </c>
      <c r="C21" s="10"/>
      <c r="D21" s="21"/>
      <c r="E21" s="21" t="s">
        <v>17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</row>
    <row r="22" spans="1:277" s="4" customFormat="1" x14ac:dyDescent="0.25">
      <c r="A22" s="9" t="s">
        <v>16</v>
      </c>
      <c r="B22" s="9">
        <f>COUNTIFS(E22:JQ22,"x")</f>
        <v>1</v>
      </c>
      <c r="C22" s="10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EZ22" s="4" t="s">
        <v>17</v>
      </c>
    </row>
    <row r="23" spans="1:277" s="4" customFormat="1" x14ac:dyDescent="0.25">
      <c r="A23" s="9" t="s">
        <v>18</v>
      </c>
      <c r="B23" s="9">
        <f>COUNTIFS(E23:JQ23,"x")</f>
        <v>1</v>
      </c>
      <c r="C23" s="1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EZ23" s="4" t="s">
        <v>17</v>
      </c>
    </row>
    <row r="24" spans="1:277" x14ac:dyDescent="0.25">
      <c r="A24" s="6"/>
      <c r="B24" s="6"/>
      <c r="C24" s="6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</row>
    <row r="25" spans="1:277" x14ac:dyDescent="0.25">
      <c r="A25" s="6" t="s">
        <v>21</v>
      </c>
      <c r="B25" s="15">
        <f>SUM(B26:B28)</f>
        <v>3</v>
      </c>
      <c r="C25" s="39">
        <f>(COUNTIFS(E26:JQ28,"x"))*33.33</f>
        <v>99.99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</row>
    <row r="26" spans="1:277" s="5" customFormat="1" x14ac:dyDescent="0.25">
      <c r="A26" s="11" t="s">
        <v>68</v>
      </c>
      <c r="B26" s="11">
        <f>COUNTIFS(E26:JQ26,"x")</f>
        <v>1</v>
      </c>
      <c r="C26" s="12"/>
      <c r="D26" s="22"/>
      <c r="E26" s="22" t="s">
        <v>17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</row>
    <row r="27" spans="1:277" s="5" customFormat="1" x14ac:dyDescent="0.25">
      <c r="A27" s="11" t="s">
        <v>16</v>
      </c>
      <c r="B27" s="11">
        <f>COUNTIFS(E27:JQ27,"x")</f>
        <v>1</v>
      </c>
      <c r="C27" s="1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EZ27" s="5" t="s">
        <v>17</v>
      </c>
    </row>
    <row r="28" spans="1:277" s="5" customFormat="1" x14ac:dyDescent="0.25">
      <c r="A28" s="11" t="s">
        <v>18</v>
      </c>
      <c r="B28" s="11">
        <f>COUNTIFS(E28:JQ28,"x")</f>
        <v>1</v>
      </c>
      <c r="C28" s="1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EZ28" s="5" t="s">
        <v>17</v>
      </c>
    </row>
    <row r="29" spans="1:277" s="5" customFormat="1" x14ac:dyDescent="0.25">
      <c r="A29" s="11"/>
      <c r="B29" s="11"/>
      <c r="C29" s="1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</row>
    <row r="30" spans="1:277" s="4" customFormat="1" x14ac:dyDescent="0.25">
      <c r="A30" s="8" t="s">
        <v>22</v>
      </c>
      <c r="B30" s="15">
        <f>SUM(B31:B33)</f>
        <v>3</v>
      </c>
      <c r="C30" s="39">
        <f>(COUNTIFS(E31:JQ33,"x"))*33.33</f>
        <v>99.99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</row>
    <row r="31" spans="1:277" s="4" customFormat="1" x14ac:dyDescent="0.25">
      <c r="A31" s="9" t="s">
        <v>68</v>
      </c>
      <c r="B31" s="9">
        <f>COUNTIFS(E31:JQ31,"x")</f>
        <v>1</v>
      </c>
      <c r="C31" s="10"/>
      <c r="D31" s="21"/>
      <c r="E31" s="21" t="s">
        <v>17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</row>
    <row r="32" spans="1:277" s="3" customFormat="1" x14ac:dyDescent="0.25">
      <c r="A32" s="9" t="s">
        <v>16</v>
      </c>
      <c r="B32" s="9">
        <f>COUNTIFS(E32:JQ32,"x")</f>
        <v>1</v>
      </c>
      <c r="C32" s="1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4"/>
      <c r="AI32" s="21"/>
      <c r="AJ32" s="21"/>
      <c r="AK32" s="21"/>
      <c r="AL32" s="21"/>
      <c r="AM32" s="21"/>
      <c r="AN32" s="4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 t="s">
        <v>17</v>
      </c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</row>
    <row r="33" spans="1:277" s="3" customFormat="1" x14ac:dyDescent="0.25">
      <c r="A33" s="9" t="s">
        <v>18</v>
      </c>
      <c r="B33" s="9">
        <f>COUNTIFS(E33:JQ33,"x")</f>
        <v>1</v>
      </c>
      <c r="C33" s="1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I33" s="21"/>
      <c r="AJ33" s="21"/>
      <c r="AK33" s="21"/>
      <c r="AL33" s="21"/>
      <c r="AM33" s="21"/>
      <c r="AN33" s="4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 t="s">
        <v>17</v>
      </c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</row>
    <row r="34" spans="1:277" s="5" customFormat="1" x14ac:dyDescent="0.25">
      <c r="A34" s="11"/>
      <c r="B34" s="11"/>
      <c r="C34" s="1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</row>
    <row r="35" spans="1:277" s="5" customFormat="1" x14ac:dyDescent="0.25">
      <c r="A35" s="6" t="s">
        <v>23</v>
      </c>
      <c r="B35" s="15">
        <f>SUM(B36:B38)</f>
        <v>3</v>
      </c>
      <c r="C35" s="39">
        <f>(COUNTIFS(E36:JQ38,"x"))*33.33</f>
        <v>99.99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</row>
    <row r="36" spans="1:277" s="5" customFormat="1" x14ac:dyDescent="0.25">
      <c r="A36" s="11" t="s">
        <v>68</v>
      </c>
      <c r="B36" s="11">
        <f>COUNTIFS(E36:JQ36,"x")</f>
        <v>1</v>
      </c>
      <c r="C36" s="12"/>
      <c r="D36" s="22"/>
      <c r="E36" s="22" t="s">
        <v>17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</row>
    <row r="37" spans="1:277" x14ac:dyDescent="0.25">
      <c r="A37" s="11" t="s">
        <v>16</v>
      </c>
      <c r="B37" s="11">
        <f>COUNTIFS(E37:JQ37,"x")</f>
        <v>1</v>
      </c>
      <c r="C37" s="1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 t="s">
        <v>17</v>
      </c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</row>
    <row r="38" spans="1:277" x14ac:dyDescent="0.25">
      <c r="A38" s="11" t="s">
        <v>18</v>
      </c>
      <c r="B38" s="11">
        <f>COUNTIFS(E38:JQ38,"x")</f>
        <v>1</v>
      </c>
      <c r="C38" s="1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 t="s">
        <v>17</v>
      </c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</row>
    <row r="39" spans="1:277" s="5" customFormat="1" x14ac:dyDescent="0.25">
      <c r="A39" s="36"/>
      <c r="B39" s="11"/>
      <c r="C39" s="1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</row>
    <row r="40" spans="1:277" s="5" customFormat="1" x14ac:dyDescent="0.25">
      <c r="A40" s="6" t="s">
        <v>24</v>
      </c>
      <c r="B40" s="15">
        <f>SUM(B41:B43)</f>
        <v>3</v>
      </c>
      <c r="C40" s="39">
        <f>(COUNTIFS(E41:JQ43,"x"))*33.33</f>
        <v>99.99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</row>
    <row r="41" spans="1:277" s="5" customFormat="1" x14ac:dyDescent="0.25">
      <c r="A41" s="11" t="s">
        <v>68</v>
      </c>
      <c r="B41" s="11">
        <f>COUNTIFS(E41:JQ41,"x")</f>
        <v>1</v>
      </c>
      <c r="C41" s="12"/>
      <c r="D41" s="22"/>
      <c r="E41" s="22" t="s">
        <v>17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Q41" s="22"/>
      <c r="AR41" s="22"/>
      <c r="AS41" s="22"/>
      <c r="AT41" s="22"/>
      <c r="AU41" s="22"/>
      <c r="AV41" s="22"/>
      <c r="BC41" s="22"/>
      <c r="BD41" s="22"/>
      <c r="BE41" s="22"/>
      <c r="BF41" s="22"/>
      <c r="BG41" s="22"/>
      <c r="BH41" s="22"/>
      <c r="BI41" s="22"/>
      <c r="BJ41" s="22"/>
      <c r="BK41" s="22"/>
    </row>
    <row r="42" spans="1:277" x14ac:dyDescent="0.25">
      <c r="A42" s="11" t="s">
        <v>16</v>
      </c>
      <c r="B42" s="11">
        <f>COUNTIFS(E42:JQ42,"x")</f>
        <v>1</v>
      </c>
      <c r="C42" s="1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5"/>
      <c r="AQ42" s="22"/>
      <c r="AR42" s="22"/>
      <c r="AS42" s="22"/>
      <c r="AT42" s="22"/>
      <c r="AU42" s="22"/>
      <c r="AV42" s="22"/>
      <c r="AW42" s="5"/>
      <c r="AX42" s="5"/>
      <c r="AY42" s="5"/>
      <c r="AZ42" s="5"/>
      <c r="BA42" s="5"/>
      <c r="BB42" s="5"/>
      <c r="BC42" s="22"/>
      <c r="BD42" s="22"/>
      <c r="BE42" s="22"/>
      <c r="BF42" s="22"/>
      <c r="BG42" s="22"/>
      <c r="BH42" s="22"/>
      <c r="BI42" s="22"/>
      <c r="BJ42" s="22"/>
      <c r="BK42" s="22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 t="s">
        <v>17</v>
      </c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</row>
    <row r="43" spans="1:277" x14ac:dyDescent="0.25">
      <c r="A43" s="11" t="s">
        <v>18</v>
      </c>
      <c r="B43" s="11">
        <f>COUNTIFS(E43:JQ43,"x")</f>
        <v>1</v>
      </c>
      <c r="C43" s="1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5"/>
      <c r="AQ43" s="22"/>
      <c r="AR43" s="22"/>
      <c r="AS43" s="22"/>
      <c r="AT43" s="22"/>
      <c r="AU43" s="22"/>
      <c r="AV43" s="22"/>
      <c r="AW43" s="5"/>
      <c r="AX43" s="5"/>
      <c r="AY43" s="5"/>
      <c r="AZ43" s="5"/>
      <c r="BA43" s="5"/>
      <c r="BB43" s="5"/>
      <c r="BC43" s="22"/>
      <c r="BD43" s="22"/>
      <c r="BE43" s="22"/>
      <c r="BF43" s="22"/>
      <c r="BG43" s="22"/>
      <c r="BH43" s="22"/>
      <c r="BI43" s="22"/>
      <c r="BJ43" s="22"/>
      <c r="BK43" s="22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 t="s">
        <v>17</v>
      </c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</row>
    <row r="44" spans="1:277" s="5" customFormat="1" x14ac:dyDescent="0.25">
      <c r="A44" s="36"/>
      <c r="B44" s="16"/>
      <c r="C44" s="1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BC44" s="22"/>
      <c r="BD44" s="22"/>
      <c r="BE44" s="22"/>
      <c r="BF44" s="22"/>
      <c r="BG44" s="22"/>
      <c r="BH44" s="22"/>
      <c r="BI44" s="22"/>
      <c r="BJ44" s="22"/>
      <c r="BK44" s="22"/>
    </row>
    <row r="45" spans="1:277" s="4" customFormat="1" x14ac:dyDescent="0.25">
      <c r="A45" s="8" t="s">
        <v>25</v>
      </c>
      <c r="B45" s="15">
        <f>SUM(B46:B48)</f>
        <v>3</v>
      </c>
      <c r="C45" s="39">
        <f>(COUNTIFS(E46:JQ48,"x"))*33.33</f>
        <v>99.99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BC45" s="21"/>
      <c r="BD45" s="21"/>
      <c r="BE45" s="21"/>
      <c r="BF45" s="21"/>
      <c r="BG45" s="21"/>
      <c r="BH45" s="21"/>
      <c r="BI45" s="21"/>
      <c r="BJ45" s="21"/>
      <c r="BK45" s="21"/>
    </row>
    <row r="46" spans="1:277" s="4" customFormat="1" x14ac:dyDescent="0.25">
      <c r="A46" s="9" t="s">
        <v>68</v>
      </c>
      <c r="B46" s="9">
        <f>COUNTIFS(E46:JQ46,"x")</f>
        <v>1</v>
      </c>
      <c r="C46" s="10"/>
      <c r="D46" s="21"/>
      <c r="E46" s="21" t="s">
        <v>17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BC46" s="21"/>
      <c r="BD46" s="21"/>
      <c r="BE46" s="21"/>
      <c r="BF46" s="21"/>
      <c r="BG46" s="21"/>
      <c r="BH46" s="21"/>
      <c r="BI46" s="21"/>
      <c r="BJ46" s="21"/>
      <c r="BK46" s="21"/>
    </row>
    <row r="47" spans="1:277" s="4" customFormat="1" x14ac:dyDescent="0.25">
      <c r="A47" s="9" t="s">
        <v>16</v>
      </c>
      <c r="B47" s="9">
        <f>COUNTIFS(E47:JQ47,"x")</f>
        <v>1</v>
      </c>
      <c r="C47" s="10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BC47" s="21"/>
      <c r="BD47" s="21"/>
      <c r="BE47" s="21"/>
      <c r="BF47" s="21"/>
      <c r="BG47" s="21"/>
      <c r="BH47" s="21"/>
      <c r="BI47" s="21"/>
      <c r="BJ47" s="21"/>
      <c r="BK47" s="21"/>
      <c r="EZ47" s="4" t="s">
        <v>17</v>
      </c>
    </row>
    <row r="48" spans="1:277" s="4" customFormat="1" x14ac:dyDescent="0.25">
      <c r="A48" s="9" t="s">
        <v>18</v>
      </c>
      <c r="B48" s="9">
        <f>COUNTIFS(E48:JQ48,"x")</f>
        <v>1</v>
      </c>
      <c r="C48" s="10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BC48" s="21"/>
      <c r="BD48" s="21"/>
      <c r="BE48" s="21"/>
      <c r="BF48" s="21"/>
      <c r="BG48" s="21"/>
      <c r="BH48" s="21"/>
      <c r="BI48" s="21"/>
      <c r="BJ48" s="21"/>
      <c r="BK48" s="21"/>
      <c r="GD48" s="4" t="s">
        <v>17</v>
      </c>
    </row>
    <row r="49" spans="1:277" s="5" customFormat="1" x14ac:dyDescent="0.25">
      <c r="A49" s="11"/>
      <c r="B49" s="11"/>
      <c r="C49" s="1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BC49" s="22"/>
      <c r="BD49" s="22"/>
      <c r="BE49" s="22"/>
      <c r="BF49" s="22"/>
      <c r="BG49" s="22"/>
      <c r="BH49" s="22"/>
      <c r="BI49" s="22"/>
      <c r="BJ49" s="22"/>
      <c r="BK49" s="22"/>
    </row>
    <row r="50" spans="1:277" s="5" customFormat="1" x14ac:dyDescent="0.25">
      <c r="A50" s="6" t="s">
        <v>26</v>
      </c>
      <c r="B50" s="15">
        <f>SUM(B51:B53)</f>
        <v>3</v>
      </c>
      <c r="C50" s="39">
        <f>(COUNTIFS(E51:JQ53,"x"))*33.33</f>
        <v>99.99</v>
      </c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BC50" s="22"/>
      <c r="BD50" s="22"/>
      <c r="BE50" s="22"/>
      <c r="BF50" s="22"/>
      <c r="BG50" s="22"/>
      <c r="BH50" s="22"/>
      <c r="BI50" s="22"/>
      <c r="BJ50" s="22"/>
      <c r="BK50" s="22"/>
    </row>
    <row r="51" spans="1:277" s="5" customFormat="1" x14ac:dyDescent="0.25">
      <c r="A51" s="11" t="s">
        <v>68</v>
      </c>
      <c r="B51" s="11">
        <f>COUNTIFS(E51:JQ51,"x")</f>
        <v>1</v>
      </c>
      <c r="C51" s="12"/>
      <c r="D51" s="22"/>
      <c r="E51" s="22" t="s">
        <v>17</v>
      </c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BC51" s="22"/>
      <c r="BD51" s="22"/>
      <c r="BE51" s="22"/>
      <c r="BF51" s="22"/>
      <c r="BG51" s="22"/>
      <c r="BH51" s="22"/>
      <c r="BI51" s="22"/>
      <c r="BJ51" s="22"/>
      <c r="BK51" s="22"/>
    </row>
    <row r="52" spans="1:277" x14ac:dyDescent="0.25">
      <c r="A52" s="11" t="s">
        <v>16</v>
      </c>
      <c r="B52" s="11">
        <f>COUNTIFS(E52:JQ52,"x")</f>
        <v>1</v>
      </c>
      <c r="C52" s="1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5"/>
      <c r="AX52" s="5"/>
      <c r="AY52" s="5"/>
      <c r="AZ52" s="5"/>
      <c r="BA52" s="5"/>
      <c r="BB52" s="5"/>
      <c r="BC52" s="22"/>
      <c r="BD52" s="22"/>
      <c r="BE52" s="22"/>
      <c r="BF52" s="22"/>
      <c r="BG52" s="22"/>
      <c r="BH52" s="22"/>
      <c r="BI52" s="22"/>
      <c r="BJ52" s="22"/>
      <c r="BK52" s="22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 t="s">
        <v>17</v>
      </c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</row>
    <row r="53" spans="1:277" x14ac:dyDescent="0.25">
      <c r="A53" s="11" t="s">
        <v>18</v>
      </c>
      <c r="B53" s="11">
        <f>COUNTIFS(E53:JQ53,"x")</f>
        <v>1</v>
      </c>
      <c r="C53" s="1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5"/>
      <c r="AX53" s="5"/>
      <c r="AY53" s="5"/>
      <c r="AZ53" s="5"/>
      <c r="BA53" s="5"/>
      <c r="BB53" s="5"/>
      <c r="BC53" s="22"/>
      <c r="BD53" s="22"/>
      <c r="BE53" s="22"/>
      <c r="BF53" s="22"/>
      <c r="BG53" s="22"/>
      <c r="BH53" s="22"/>
      <c r="BI53" s="22"/>
      <c r="BJ53" s="22"/>
      <c r="BK53" s="22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 t="s">
        <v>17</v>
      </c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</row>
    <row r="54" spans="1:277" s="5" customFormat="1" x14ac:dyDescent="0.25">
      <c r="A54" s="36"/>
      <c r="B54" s="16"/>
      <c r="C54" s="1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BC54" s="22"/>
      <c r="BD54" s="22"/>
      <c r="BE54" s="22"/>
      <c r="BF54" s="22"/>
      <c r="BG54" s="22"/>
      <c r="BH54" s="22"/>
      <c r="BI54" s="22"/>
      <c r="BJ54" s="22"/>
      <c r="BK54" s="22"/>
    </row>
    <row r="55" spans="1:277" s="4" customFormat="1" x14ac:dyDescent="0.25">
      <c r="A55" s="8" t="s">
        <v>27</v>
      </c>
      <c r="B55" s="15">
        <f>SUM(B56:B58)</f>
        <v>3</v>
      </c>
      <c r="C55" s="39">
        <f>(COUNTIFS(E56:JQ58,"x"))*33.33</f>
        <v>99.99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BC55" s="21"/>
      <c r="BD55" s="21"/>
      <c r="BE55" s="21"/>
      <c r="BF55" s="21"/>
      <c r="BG55" s="21"/>
      <c r="BH55" s="21"/>
      <c r="BI55" s="21"/>
      <c r="BJ55" s="21"/>
      <c r="BK55" s="21"/>
    </row>
    <row r="56" spans="1:277" s="4" customFormat="1" x14ac:dyDescent="0.25">
      <c r="A56" s="9" t="s">
        <v>68</v>
      </c>
      <c r="B56" s="9">
        <f>COUNTIFS(E56:JQ56,"x")</f>
        <v>1</v>
      </c>
      <c r="C56" s="10"/>
      <c r="D56" s="21"/>
      <c r="E56" s="21" t="s">
        <v>17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BC56" s="21"/>
      <c r="BD56" s="21"/>
      <c r="BE56" s="21"/>
      <c r="BF56" s="21"/>
      <c r="BG56" s="21"/>
      <c r="BH56" s="21"/>
      <c r="BI56" s="21"/>
      <c r="BJ56" s="21"/>
      <c r="BK56" s="21"/>
    </row>
    <row r="57" spans="1:277" s="4" customFormat="1" x14ac:dyDescent="0.25">
      <c r="A57" s="9" t="s">
        <v>16</v>
      </c>
      <c r="B57" s="9">
        <f>COUNTIFS(E57:JQ57,"x")</f>
        <v>1</v>
      </c>
      <c r="C57" s="10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BC57" s="21"/>
      <c r="BD57" s="21"/>
      <c r="BE57" s="21"/>
      <c r="BF57" s="21"/>
      <c r="BG57" s="21"/>
      <c r="BH57" s="21"/>
      <c r="BI57" s="21"/>
      <c r="BJ57" s="21"/>
      <c r="BK57" s="21"/>
      <c r="EZ57" s="4" t="s">
        <v>17</v>
      </c>
    </row>
    <row r="58" spans="1:277" s="4" customFormat="1" x14ac:dyDescent="0.25">
      <c r="A58" s="9" t="s">
        <v>18</v>
      </c>
      <c r="B58" s="9">
        <f>COUNTIFS(E58:JQ58,"x")</f>
        <v>1</v>
      </c>
      <c r="C58" s="10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BC58" s="21"/>
      <c r="BD58" s="21"/>
      <c r="BE58" s="21"/>
      <c r="BF58" s="21"/>
      <c r="BG58" s="21"/>
      <c r="BH58" s="21"/>
      <c r="BI58" s="21"/>
      <c r="BJ58" s="21"/>
      <c r="BK58" s="21"/>
      <c r="GD58" s="4" t="s">
        <v>17</v>
      </c>
    </row>
    <row r="59" spans="1:277" s="5" customFormat="1" x14ac:dyDescent="0.25">
      <c r="A59" s="11"/>
      <c r="B59" s="11"/>
      <c r="C59" s="1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BC59" s="22"/>
      <c r="BD59" s="22"/>
      <c r="BE59" s="22"/>
      <c r="BF59" s="22"/>
      <c r="BG59" s="22"/>
      <c r="BH59" s="22"/>
      <c r="BI59" s="22"/>
      <c r="BJ59" s="22"/>
      <c r="BK59" s="22"/>
    </row>
    <row r="60" spans="1:277" s="5" customFormat="1" x14ac:dyDescent="0.25">
      <c r="A60" s="6" t="s">
        <v>28</v>
      </c>
      <c r="B60" s="15">
        <f>SUM(B61:B63)</f>
        <v>3</v>
      </c>
      <c r="C60" s="39">
        <f>(COUNTIFS(E61:JQ63,"x"))*33.33</f>
        <v>99.99</v>
      </c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BC60" s="22"/>
      <c r="BD60" s="22"/>
      <c r="BE60" s="22"/>
      <c r="BF60" s="22"/>
      <c r="BG60" s="22"/>
      <c r="BH60" s="22"/>
      <c r="BI60" s="22"/>
      <c r="BJ60" s="22"/>
      <c r="BK60" s="22"/>
    </row>
    <row r="61" spans="1:277" s="5" customFormat="1" x14ac:dyDescent="0.25">
      <c r="A61" s="11" t="s">
        <v>68</v>
      </c>
      <c r="B61" s="11">
        <f>COUNTIFS(E61:JQ61,"x")</f>
        <v>1</v>
      </c>
      <c r="C61" s="12"/>
      <c r="D61" s="22"/>
      <c r="E61" s="22" t="s">
        <v>17</v>
      </c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BC61" s="22"/>
      <c r="BD61" s="22"/>
      <c r="BE61" s="22"/>
      <c r="BF61" s="22"/>
      <c r="BG61" s="22"/>
      <c r="BH61" s="22"/>
      <c r="BI61" s="22"/>
      <c r="BJ61" s="22"/>
      <c r="BK61" s="22"/>
    </row>
    <row r="62" spans="1:277" x14ac:dyDescent="0.25">
      <c r="A62" s="11" t="s">
        <v>16</v>
      </c>
      <c r="B62" s="11">
        <f>COUNTIFS(E62:JQ62,"x")</f>
        <v>1</v>
      </c>
      <c r="C62" s="1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5"/>
      <c r="AX62" s="5"/>
      <c r="AY62" s="5"/>
      <c r="AZ62" s="5"/>
      <c r="BA62" s="5"/>
      <c r="BB62" s="5"/>
      <c r="BC62" s="22"/>
      <c r="BD62" s="22"/>
      <c r="BE62" s="22"/>
      <c r="BF62" s="22"/>
      <c r="BG62" s="22"/>
      <c r="BH62" s="22"/>
      <c r="BI62" s="22"/>
      <c r="BJ62" s="22"/>
      <c r="BK62" s="22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 t="s">
        <v>17</v>
      </c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5"/>
      <c r="JJ62" s="5"/>
      <c r="JK62" s="5"/>
      <c r="JL62" s="5"/>
      <c r="JM62" s="5"/>
      <c r="JN62" s="5"/>
      <c r="JO62" s="5"/>
      <c r="JP62" s="5"/>
      <c r="JQ62" s="5"/>
    </row>
    <row r="63" spans="1:277" x14ac:dyDescent="0.25">
      <c r="A63" s="11" t="s">
        <v>18</v>
      </c>
      <c r="B63" s="11">
        <f>COUNTIFS(E63:JQ63,"x")</f>
        <v>1</v>
      </c>
      <c r="C63" s="1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5"/>
      <c r="AX63" s="5"/>
      <c r="AY63" s="5"/>
      <c r="AZ63" s="5"/>
      <c r="BA63" s="5"/>
      <c r="BB63" s="5"/>
      <c r="BC63" s="22"/>
      <c r="BD63" s="22"/>
      <c r="BE63" s="22"/>
      <c r="BF63" s="22"/>
      <c r="BG63" s="22"/>
      <c r="BH63" s="22"/>
      <c r="BI63" s="22"/>
      <c r="BJ63" s="22"/>
      <c r="BK63" s="22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 t="s">
        <v>17</v>
      </c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</row>
    <row r="64" spans="1:277" s="5" customFormat="1" x14ac:dyDescent="0.25">
      <c r="A64" s="36"/>
      <c r="B64" s="16"/>
      <c r="C64" s="1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BC64" s="22"/>
      <c r="BD64" s="22"/>
      <c r="BE64" s="22"/>
      <c r="BF64" s="22"/>
      <c r="BG64" s="22"/>
      <c r="BH64" s="22"/>
      <c r="BI64" s="22"/>
      <c r="BJ64" s="22"/>
      <c r="BK64" s="22"/>
    </row>
    <row r="65" spans="1:277" s="4" customFormat="1" x14ac:dyDescent="0.25">
      <c r="A65" s="8" t="s">
        <v>29</v>
      </c>
      <c r="B65" s="15">
        <f>SUM(B66:B68)</f>
        <v>3</v>
      </c>
      <c r="C65" s="39">
        <f>(COUNTIFS(E66:JQ68,"x"))*33.33</f>
        <v>99.99</v>
      </c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BC65" s="21"/>
      <c r="BD65" s="21"/>
      <c r="BE65" s="21"/>
      <c r="BF65" s="21"/>
      <c r="BG65" s="21"/>
      <c r="BH65" s="21"/>
      <c r="BI65" s="21"/>
      <c r="BJ65" s="21"/>
      <c r="BK65" s="21"/>
    </row>
    <row r="66" spans="1:277" s="4" customFormat="1" x14ac:dyDescent="0.25">
      <c r="A66" s="9" t="s">
        <v>68</v>
      </c>
      <c r="B66" s="9">
        <f>COUNTIFS(E66:JQ66,"x")</f>
        <v>1</v>
      </c>
      <c r="C66" s="10"/>
      <c r="D66" s="21"/>
      <c r="E66" s="21" t="s">
        <v>17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BC66" s="21"/>
      <c r="BD66" s="21"/>
      <c r="BE66" s="21"/>
      <c r="BF66" s="21"/>
      <c r="BG66" s="21"/>
      <c r="BH66" s="21"/>
      <c r="BI66" s="21"/>
      <c r="BJ66" s="21"/>
      <c r="BK66" s="21"/>
    </row>
    <row r="67" spans="1:277" s="4" customFormat="1" x14ac:dyDescent="0.25">
      <c r="A67" s="9" t="s">
        <v>16</v>
      </c>
      <c r="B67" s="9">
        <f>COUNTIFS(E67:JQ67,"x")</f>
        <v>1</v>
      </c>
      <c r="C67" s="10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BC67" s="21"/>
      <c r="BD67" s="21"/>
      <c r="BE67" s="21"/>
      <c r="BF67" s="21"/>
      <c r="BG67" s="21"/>
      <c r="BH67" s="21"/>
      <c r="BI67" s="21"/>
      <c r="BJ67" s="21"/>
      <c r="BK67" s="21"/>
      <c r="EZ67" s="4" t="s">
        <v>17</v>
      </c>
    </row>
    <row r="68" spans="1:277" s="4" customFormat="1" x14ac:dyDescent="0.25">
      <c r="A68" s="9" t="s">
        <v>18</v>
      </c>
      <c r="B68" s="9">
        <f>COUNTIFS(E68:JQ68,"x")</f>
        <v>1</v>
      </c>
      <c r="C68" s="10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BC68" s="21"/>
      <c r="BD68" s="21"/>
      <c r="BE68" s="21"/>
      <c r="BF68" s="21"/>
      <c r="BG68" s="21"/>
      <c r="BH68" s="21"/>
      <c r="BI68" s="21"/>
      <c r="BJ68" s="21"/>
      <c r="BK68" s="21"/>
      <c r="GD68" s="4" t="s">
        <v>17</v>
      </c>
    </row>
    <row r="69" spans="1:277" s="5" customFormat="1" x14ac:dyDescent="0.25">
      <c r="A69" s="11"/>
      <c r="B69" s="11"/>
      <c r="C69" s="1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BC69" s="22"/>
      <c r="BD69" s="22"/>
      <c r="BE69" s="22"/>
      <c r="BF69" s="22"/>
      <c r="BG69" s="22"/>
      <c r="BH69" s="22"/>
      <c r="BI69" s="22"/>
      <c r="BJ69" s="22"/>
      <c r="BK69" s="22"/>
    </row>
    <row r="70" spans="1:277" s="5" customFormat="1" x14ac:dyDescent="0.25">
      <c r="A70" s="6" t="s">
        <v>30</v>
      </c>
      <c r="B70" s="15">
        <f>SUM(B71:B73)</f>
        <v>3</v>
      </c>
      <c r="C70" s="39">
        <f>(COUNTIFS(E71:JQ73,"x"))*33.33</f>
        <v>99.99</v>
      </c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BC70" s="22"/>
      <c r="BD70" s="22"/>
      <c r="BE70" s="22"/>
      <c r="BF70" s="22"/>
      <c r="BG70" s="22"/>
      <c r="BH70" s="22"/>
      <c r="BI70" s="22"/>
      <c r="BJ70" s="22"/>
      <c r="BK70" s="22"/>
    </row>
    <row r="71" spans="1:277" s="5" customFormat="1" x14ac:dyDescent="0.25">
      <c r="A71" s="11" t="s">
        <v>68</v>
      </c>
      <c r="B71" s="11">
        <f>COUNTIFS(E71:JQ71,"x")</f>
        <v>1</v>
      </c>
      <c r="C71" s="12"/>
      <c r="D71" s="22"/>
      <c r="E71" s="22" t="s">
        <v>17</v>
      </c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BC71" s="22"/>
      <c r="BD71" s="22"/>
      <c r="BE71" s="22"/>
      <c r="BF71" s="22"/>
      <c r="BG71" s="22"/>
      <c r="BH71" s="22"/>
      <c r="BI71" s="22"/>
      <c r="BJ71" s="22"/>
      <c r="BK71" s="22"/>
    </row>
    <row r="72" spans="1:277" x14ac:dyDescent="0.25">
      <c r="A72" s="11" t="s">
        <v>16</v>
      </c>
      <c r="B72" s="11">
        <f>COUNTIFS(E72:JQ72,"x")</f>
        <v>1</v>
      </c>
      <c r="C72" s="1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5"/>
      <c r="AX72" s="5"/>
      <c r="AY72" s="5"/>
      <c r="AZ72" s="5"/>
      <c r="BA72" s="5"/>
      <c r="BB72" s="5"/>
      <c r="BC72" s="22"/>
      <c r="BD72" s="22"/>
      <c r="BE72" s="22"/>
      <c r="BF72" s="22"/>
      <c r="BG72" s="22"/>
      <c r="BH72" s="22"/>
      <c r="BI72" s="22"/>
      <c r="BJ72" s="22"/>
      <c r="BK72" s="22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 t="s">
        <v>17</v>
      </c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</row>
    <row r="73" spans="1:277" x14ac:dyDescent="0.25">
      <c r="A73" s="11" t="s">
        <v>18</v>
      </c>
      <c r="B73" s="11">
        <f>COUNTIFS(E73:JQ73,"x")</f>
        <v>1</v>
      </c>
      <c r="C73" s="1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5"/>
      <c r="AX73" s="5"/>
      <c r="AY73" s="5"/>
      <c r="AZ73" s="5"/>
      <c r="BA73" s="5"/>
      <c r="BB73" s="5"/>
      <c r="BC73" s="22"/>
      <c r="BD73" s="22"/>
      <c r="BE73" s="22"/>
      <c r="BF73" s="22"/>
      <c r="BG73" s="22"/>
      <c r="BH73" s="22"/>
      <c r="BI73" s="22"/>
      <c r="BJ73" s="22"/>
      <c r="BK73" s="22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 t="s">
        <v>17</v>
      </c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</row>
    <row r="74" spans="1:277" s="5" customFormat="1" x14ac:dyDescent="0.25">
      <c r="A74" s="36"/>
      <c r="B74" s="16"/>
      <c r="C74" s="1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BC74" s="22"/>
      <c r="BD74" s="22"/>
      <c r="BE74" s="22"/>
      <c r="BF74" s="22"/>
      <c r="BG74" s="22"/>
      <c r="BH74" s="22"/>
      <c r="BI74" s="22"/>
      <c r="BJ74" s="22"/>
      <c r="BK74" s="22"/>
    </row>
    <row r="75" spans="1:277" s="4" customFormat="1" x14ac:dyDescent="0.25">
      <c r="A75" s="8" t="s">
        <v>31</v>
      </c>
      <c r="B75" s="15">
        <f>SUM(B76:B78)</f>
        <v>3</v>
      </c>
      <c r="C75" s="39">
        <f>(COUNTIFS(E76:JQ78,"x"))*33.33</f>
        <v>99.99</v>
      </c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BC75" s="21"/>
      <c r="BD75" s="21"/>
      <c r="BE75" s="21"/>
      <c r="BF75" s="21"/>
      <c r="BG75" s="21"/>
      <c r="BH75" s="21"/>
      <c r="BI75" s="21"/>
      <c r="BJ75" s="21"/>
      <c r="BK75" s="21"/>
    </row>
    <row r="76" spans="1:277" s="4" customFormat="1" x14ac:dyDescent="0.25">
      <c r="A76" s="9" t="s">
        <v>68</v>
      </c>
      <c r="B76" s="9">
        <f>COUNTIFS(E76:JQ76,"x")</f>
        <v>1</v>
      </c>
      <c r="C76" s="10"/>
      <c r="D76" s="21"/>
      <c r="E76" s="21" t="s">
        <v>17</v>
      </c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BC76" s="21"/>
      <c r="BD76" s="21"/>
      <c r="BE76" s="21"/>
      <c r="BF76" s="21"/>
      <c r="BG76" s="21"/>
      <c r="BH76" s="21"/>
      <c r="BI76" s="21"/>
      <c r="BJ76" s="21"/>
      <c r="BK76" s="21"/>
    </row>
    <row r="77" spans="1:277" s="4" customFormat="1" x14ac:dyDescent="0.25">
      <c r="A77" s="9" t="s">
        <v>16</v>
      </c>
      <c r="B77" s="9">
        <f>COUNTIFS(E77:JQ77,"x")</f>
        <v>1</v>
      </c>
      <c r="C77" s="10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BC77" s="21"/>
      <c r="BD77" s="21"/>
      <c r="BE77" s="21"/>
      <c r="BF77" s="21"/>
      <c r="BG77" s="21"/>
      <c r="BH77" s="21"/>
      <c r="BI77" s="21"/>
      <c r="BJ77" s="21"/>
      <c r="BK77" s="21"/>
      <c r="EZ77" s="4" t="s">
        <v>17</v>
      </c>
    </row>
    <row r="78" spans="1:277" s="4" customFormat="1" x14ac:dyDescent="0.25">
      <c r="A78" s="9" t="s">
        <v>18</v>
      </c>
      <c r="B78" s="9">
        <f>COUNTIFS(E78:JQ78,"x")</f>
        <v>1</v>
      </c>
      <c r="C78" s="10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BC78" s="21"/>
      <c r="BD78" s="21"/>
      <c r="BE78" s="21"/>
      <c r="BF78" s="21"/>
      <c r="BG78" s="21"/>
      <c r="BH78" s="21"/>
      <c r="BI78" s="21"/>
      <c r="BJ78" s="21"/>
      <c r="BK78" s="21"/>
      <c r="GD78" s="4" t="s">
        <v>17</v>
      </c>
    </row>
    <row r="79" spans="1:277" x14ac:dyDescent="0.25">
      <c r="A79" s="6"/>
      <c r="B79" s="6"/>
      <c r="C79" s="6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</row>
    <row r="80" spans="1:277" x14ac:dyDescent="0.25">
      <c r="A80" s="7" t="s">
        <v>3</v>
      </c>
      <c r="B80" s="7">
        <f>SUM(B82+B89+B96+B103+B110+B117+B124+B131+B138+B145+B152+B159+B166+B173)</f>
        <v>70</v>
      </c>
      <c r="C80" s="37">
        <f>AVERAGE(C82,C89,C96,C103,C110,C117,C124,C131,C138,C145,C152,C159,C166,C173)</f>
        <v>100</v>
      </c>
      <c r="D80" s="18">
        <f>((COUNTIFS(E83:JQ178,"X"))*'avance esperado'!C80/'avance esperado'!B80*Calculos!H5)</f>
        <v>45.648399999999995</v>
      </c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</row>
    <row r="81" spans="1:217" x14ac:dyDescent="0.25">
      <c r="A81" s="6"/>
      <c r="B81" s="6"/>
      <c r="C81" s="6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P81" s="27"/>
    </row>
    <row r="82" spans="1:217" s="3" customFormat="1" x14ac:dyDescent="0.25">
      <c r="A82" s="8" t="s">
        <v>13</v>
      </c>
      <c r="B82" s="15">
        <f>SUM(B83:B87)</f>
        <v>5</v>
      </c>
      <c r="C82" s="7">
        <f>(COUNTIFS(E83:JQ87,"x"))*20</f>
        <v>100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</row>
    <row r="83" spans="1:217" s="4" customFormat="1" x14ac:dyDescent="0.25">
      <c r="A83" s="17" t="s">
        <v>32</v>
      </c>
      <c r="B83" s="9">
        <f>COUNTIFS(E83:JQ83,"x")</f>
        <v>1</v>
      </c>
      <c r="C83" s="10"/>
      <c r="D83" s="21"/>
      <c r="E83" s="21" t="s">
        <v>17</v>
      </c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</row>
    <row r="84" spans="1:217" s="4" customFormat="1" x14ac:dyDescent="0.25">
      <c r="A84" s="17" t="s">
        <v>33</v>
      </c>
      <c r="B84" s="9">
        <f>COUNTIFS(E84:JQ84,"x")</f>
        <v>1</v>
      </c>
      <c r="C84" s="10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DU84" s="4" t="s">
        <v>17</v>
      </c>
    </row>
    <row r="85" spans="1:217" s="4" customFormat="1" x14ac:dyDescent="0.25">
      <c r="A85" s="9" t="s">
        <v>34</v>
      </c>
      <c r="B85" s="9">
        <f>COUNTIFS(E85:JQ85,"x")</f>
        <v>1</v>
      </c>
      <c r="C85" s="10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4" t="s">
        <v>17</v>
      </c>
    </row>
    <row r="86" spans="1:217" s="4" customFormat="1" x14ac:dyDescent="0.25">
      <c r="A86" s="9" t="s">
        <v>35</v>
      </c>
      <c r="B86" s="9">
        <f>COUNTIFS(E86:JQ86,"x")</f>
        <v>1</v>
      </c>
      <c r="C86" s="10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 t="s">
        <v>17</v>
      </c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</row>
    <row r="87" spans="1:217" s="4" customFormat="1" x14ac:dyDescent="0.25">
      <c r="A87" s="9" t="s">
        <v>36</v>
      </c>
      <c r="B87" s="9">
        <f>COUNTIFS(E87:JQ87,"x")</f>
        <v>1</v>
      </c>
      <c r="C87" s="10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HI87" s="4" t="s">
        <v>17</v>
      </c>
    </row>
    <row r="88" spans="1:217" x14ac:dyDescent="0.25">
      <c r="A88" s="6"/>
      <c r="B88" s="6"/>
      <c r="C88" s="6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</row>
    <row r="89" spans="1:217" x14ac:dyDescent="0.25">
      <c r="A89" s="42" t="s">
        <v>19</v>
      </c>
      <c r="B89" s="15">
        <f>SUM(B90:B94)</f>
        <v>5</v>
      </c>
      <c r="C89" s="7">
        <f>(COUNTIFS(E90:JQ94,"x"))*20</f>
        <v>100</v>
      </c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</row>
    <row r="90" spans="1:217" s="5" customFormat="1" x14ac:dyDescent="0.25">
      <c r="A90" s="11" t="s">
        <v>32</v>
      </c>
      <c r="B90" s="11">
        <f>COUNTIFS(E90:JQ90,"x")</f>
        <v>1</v>
      </c>
      <c r="C90" s="12"/>
      <c r="D90" s="22"/>
      <c r="E90" s="22" t="s">
        <v>17</v>
      </c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</row>
    <row r="91" spans="1:217" s="5" customFormat="1" x14ac:dyDescent="0.25">
      <c r="A91" s="11" t="s">
        <v>33</v>
      </c>
      <c r="B91" s="11">
        <f>COUNTIFS(E91:JQ91,"x")</f>
        <v>1</v>
      </c>
      <c r="C91" s="1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DU91" s="5" t="s">
        <v>17</v>
      </c>
    </row>
    <row r="92" spans="1:217" s="5" customFormat="1" x14ac:dyDescent="0.25">
      <c r="A92" s="11" t="s">
        <v>34</v>
      </c>
      <c r="B92" s="11">
        <f>COUNTIFS(E92:JQ92,"x")</f>
        <v>1</v>
      </c>
      <c r="C92" s="1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5" t="s">
        <v>17</v>
      </c>
    </row>
    <row r="93" spans="1:217" s="5" customFormat="1" x14ac:dyDescent="0.25">
      <c r="A93" s="9" t="s">
        <v>35</v>
      </c>
      <c r="B93" s="11">
        <f>COUNTIFS(E93:JQ93,"x")</f>
        <v>1</v>
      </c>
      <c r="C93" s="1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 t="s">
        <v>17</v>
      </c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</row>
    <row r="94" spans="1:217" s="5" customFormat="1" x14ac:dyDescent="0.25">
      <c r="A94" s="9" t="s">
        <v>36</v>
      </c>
      <c r="B94" s="11">
        <f>COUNTIFS(E94:JQ94,"x")</f>
        <v>1</v>
      </c>
      <c r="C94" s="1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HI94" s="5" t="s">
        <v>17</v>
      </c>
    </row>
    <row r="95" spans="1:217" x14ac:dyDescent="0.25">
      <c r="A95" s="6"/>
      <c r="B95" s="6"/>
      <c r="C95" s="6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</row>
    <row r="96" spans="1:217" s="3" customFormat="1" x14ac:dyDescent="0.25">
      <c r="A96" s="8" t="s">
        <v>20</v>
      </c>
      <c r="B96" s="15">
        <f>SUM(B97:B101)</f>
        <v>5</v>
      </c>
      <c r="C96" s="7">
        <f>(COUNTIFS(E97:JQ101,"x"))*20</f>
        <v>100</v>
      </c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</row>
    <row r="97" spans="1:217" s="4" customFormat="1" x14ac:dyDescent="0.25">
      <c r="A97" s="17" t="s">
        <v>32</v>
      </c>
      <c r="B97" s="9">
        <f>COUNTIFS(E97:JQ97,"x")</f>
        <v>1</v>
      </c>
      <c r="C97" s="10"/>
      <c r="D97" s="21"/>
      <c r="E97" s="21" t="s">
        <v>17</v>
      </c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</row>
    <row r="98" spans="1:217" s="4" customFormat="1" x14ac:dyDescent="0.25">
      <c r="A98" s="17" t="s">
        <v>33</v>
      </c>
      <c r="B98" s="9">
        <f>COUNTIFS(E98:JQ98,"x")</f>
        <v>1</v>
      </c>
      <c r="C98" s="10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DU98" s="4" t="s">
        <v>17</v>
      </c>
    </row>
    <row r="99" spans="1:217" s="4" customFormat="1" x14ac:dyDescent="0.25">
      <c r="A99" s="9" t="s">
        <v>34</v>
      </c>
      <c r="B99" s="9">
        <f>COUNTIFS(E99:JQ99,"x")</f>
        <v>1</v>
      </c>
      <c r="C99" s="10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4" t="s">
        <v>17</v>
      </c>
    </row>
    <row r="100" spans="1:217" s="4" customFormat="1" x14ac:dyDescent="0.25">
      <c r="A100" s="9" t="s">
        <v>35</v>
      </c>
      <c r="B100" s="9">
        <f>COUNTIFS(E100:JQ100,"x")</f>
        <v>1</v>
      </c>
      <c r="C100" s="10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 t="s">
        <v>17</v>
      </c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</row>
    <row r="101" spans="1:217" s="4" customFormat="1" x14ac:dyDescent="0.25">
      <c r="A101" s="9" t="s">
        <v>36</v>
      </c>
      <c r="B101" s="9">
        <f>COUNTIFS(E101:JQ101,"x")</f>
        <v>1</v>
      </c>
      <c r="C101" s="10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HI101" s="4" t="s">
        <v>17</v>
      </c>
    </row>
    <row r="102" spans="1:217" x14ac:dyDescent="0.25">
      <c r="A102" s="6"/>
      <c r="B102" s="6"/>
      <c r="C102" s="6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</row>
    <row r="103" spans="1:217" x14ac:dyDescent="0.25">
      <c r="A103" s="42" t="s">
        <v>37</v>
      </c>
      <c r="B103" s="15">
        <f>SUM(B104:B108)</f>
        <v>5</v>
      </c>
      <c r="C103" s="7">
        <f>(COUNTIFS(E104:JQ108,"x"))*20</f>
        <v>100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</row>
    <row r="104" spans="1:217" s="5" customFormat="1" x14ac:dyDescent="0.25">
      <c r="A104" s="11" t="s">
        <v>32</v>
      </c>
      <c r="B104" s="11">
        <f>COUNTIFS(E104:JQ104,"x")</f>
        <v>1</v>
      </c>
      <c r="C104" s="12"/>
      <c r="D104" s="22"/>
      <c r="E104" s="22" t="s">
        <v>17</v>
      </c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</row>
    <row r="105" spans="1:217" s="5" customFormat="1" x14ac:dyDescent="0.25">
      <c r="A105" s="11" t="s">
        <v>33</v>
      </c>
      <c r="B105" s="11">
        <f>COUNTIFS(E105:JQ105,"x")</f>
        <v>1</v>
      </c>
      <c r="C105" s="1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DU105" s="5" t="s">
        <v>17</v>
      </c>
    </row>
    <row r="106" spans="1:217" s="5" customFormat="1" x14ac:dyDescent="0.25">
      <c r="A106" s="11" t="s">
        <v>34</v>
      </c>
      <c r="B106" s="11">
        <f>COUNTIFS(E106:JQ106,"x")</f>
        <v>1</v>
      </c>
      <c r="C106" s="1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5" t="s">
        <v>17</v>
      </c>
    </row>
    <row r="107" spans="1:217" s="5" customFormat="1" x14ac:dyDescent="0.25">
      <c r="A107" s="9" t="s">
        <v>35</v>
      </c>
      <c r="B107" s="11">
        <f>COUNTIFS(E107:JQ107,"x")</f>
        <v>1</v>
      </c>
      <c r="C107" s="1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H107" s="22"/>
      <c r="AI107" s="22"/>
      <c r="AJ107" s="22" t="s">
        <v>17</v>
      </c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</row>
    <row r="108" spans="1:217" s="5" customFormat="1" x14ac:dyDescent="0.25">
      <c r="A108" s="9" t="s">
        <v>36</v>
      </c>
      <c r="B108" s="11">
        <f>COUNTIFS(E108:JQ108,"x")</f>
        <v>1</v>
      </c>
      <c r="C108" s="1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HI108" s="5" t="s">
        <v>17</v>
      </c>
    </row>
    <row r="109" spans="1:217" x14ac:dyDescent="0.25">
      <c r="A109" s="6"/>
      <c r="B109" s="6"/>
      <c r="C109" s="6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</row>
    <row r="110" spans="1:217" s="3" customFormat="1" x14ac:dyDescent="0.25">
      <c r="A110" s="8" t="s">
        <v>22</v>
      </c>
      <c r="B110" s="15">
        <f>SUM(B111:B115)</f>
        <v>5</v>
      </c>
      <c r="C110" s="7">
        <f>(COUNTIFS(E111:JQ115,"x"))*20</f>
        <v>100</v>
      </c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</row>
    <row r="111" spans="1:217" s="4" customFormat="1" x14ac:dyDescent="0.25">
      <c r="A111" s="17" t="s">
        <v>32</v>
      </c>
      <c r="B111" s="9">
        <f>COUNTIFS(E111:JQ111,"x")</f>
        <v>1</v>
      </c>
      <c r="C111" s="10"/>
      <c r="D111" s="21"/>
      <c r="E111" s="21" t="s">
        <v>17</v>
      </c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</row>
    <row r="112" spans="1:217" s="4" customFormat="1" x14ac:dyDescent="0.25">
      <c r="A112" s="17" t="s">
        <v>33</v>
      </c>
      <c r="B112" s="9">
        <f>COUNTIFS(E112:JQ112,"x")</f>
        <v>1</v>
      </c>
      <c r="C112" s="10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DU112" s="4" t="s">
        <v>17</v>
      </c>
    </row>
    <row r="113" spans="1:277" s="4" customFormat="1" x14ac:dyDescent="0.25">
      <c r="A113" s="9" t="s">
        <v>34</v>
      </c>
      <c r="B113" s="9">
        <f>COUNTIFS(E113:JQ113,"x")</f>
        <v>1</v>
      </c>
      <c r="C113" s="10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4" t="s">
        <v>17</v>
      </c>
    </row>
    <row r="114" spans="1:277" s="4" customFormat="1" x14ac:dyDescent="0.25">
      <c r="A114" s="9" t="s">
        <v>35</v>
      </c>
      <c r="B114" s="9">
        <f>COUNTIFS(E114:JQ114,"x")</f>
        <v>1</v>
      </c>
      <c r="C114" s="10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 t="s">
        <v>17</v>
      </c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</row>
    <row r="115" spans="1:277" s="4" customFormat="1" x14ac:dyDescent="0.25">
      <c r="A115" s="9" t="s">
        <v>36</v>
      </c>
      <c r="B115" s="9">
        <f>COUNTIFS(E115:JQ115,"x")</f>
        <v>1</v>
      </c>
      <c r="C115" s="10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HI115" s="4" t="s">
        <v>17</v>
      </c>
    </row>
    <row r="116" spans="1:277" x14ac:dyDescent="0.25">
      <c r="A116" s="6"/>
      <c r="B116" s="6"/>
      <c r="C116" s="6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</row>
    <row r="117" spans="1:277" x14ac:dyDescent="0.25">
      <c r="A117" s="42" t="s">
        <v>23</v>
      </c>
      <c r="B117" s="15">
        <f>SUM(B118:B122)</f>
        <v>5</v>
      </c>
      <c r="C117" s="7">
        <f>(COUNTIFS(E118:JQ122,"x"))*20</f>
        <v>100</v>
      </c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</row>
    <row r="118" spans="1:277" s="5" customFormat="1" x14ac:dyDescent="0.25">
      <c r="A118" s="11" t="s">
        <v>32</v>
      </c>
      <c r="B118" s="11">
        <f>COUNTIFS(E118:JQ118,"x")</f>
        <v>1</v>
      </c>
      <c r="C118" s="12"/>
      <c r="D118" s="22"/>
      <c r="E118" s="22" t="s">
        <v>17</v>
      </c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</row>
    <row r="119" spans="1:277" s="5" customFormat="1" x14ac:dyDescent="0.25">
      <c r="A119" s="11" t="s">
        <v>33</v>
      </c>
      <c r="B119" s="11">
        <f>COUNTIFS(E119:JQ119,"x")</f>
        <v>1</v>
      </c>
      <c r="C119" s="1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DU119" s="5" t="s">
        <v>17</v>
      </c>
    </row>
    <row r="120" spans="1:277" s="5" customFormat="1" x14ac:dyDescent="0.25">
      <c r="A120" s="11" t="s">
        <v>34</v>
      </c>
      <c r="B120" s="11">
        <f>COUNTIFS(E120:JQ120,"x")</f>
        <v>1</v>
      </c>
      <c r="C120" s="1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5" t="s">
        <v>17</v>
      </c>
    </row>
    <row r="121" spans="1:277" s="5" customFormat="1" x14ac:dyDescent="0.25">
      <c r="A121" s="9" t="s">
        <v>35</v>
      </c>
      <c r="B121" s="11">
        <f>COUNTIFS(E121:JQ121,"x")</f>
        <v>1</v>
      </c>
      <c r="C121" s="1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 t="s">
        <v>17</v>
      </c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</row>
    <row r="122" spans="1:277" s="5" customFormat="1" x14ac:dyDescent="0.25">
      <c r="A122" s="9" t="s">
        <v>36</v>
      </c>
      <c r="B122" s="11">
        <f>COUNTIFS(E122:JQ122,"x")</f>
        <v>1</v>
      </c>
      <c r="C122" s="1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HI122" s="5" t="s">
        <v>17</v>
      </c>
    </row>
    <row r="123" spans="1:277" x14ac:dyDescent="0.25">
      <c r="A123" s="6"/>
      <c r="B123" s="6"/>
      <c r="C123" s="6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</row>
    <row r="124" spans="1:277" x14ac:dyDescent="0.25">
      <c r="A124" s="8" t="s">
        <v>24</v>
      </c>
      <c r="B124" s="15">
        <f>SUM(B125:B129)</f>
        <v>5</v>
      </c>
      <c r="C124" s="7">
        <f>(COUNTIFS(E125:JQ129,"x"))*20</f>
        <v>100</v>
      </c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</row>
    <row r="125" spans="1:277" s="5" customFormat="1" x14ac:dyDescent="0.25">
      <c r="A125" s="17" t="s">
        <v>32</v>
      </c>
      <c r="B125" s="11">
        <f>COUNTIFS(E125:JQ125,"x")</f>
        <v>1</v>
      </c>
      <c r="C125" s="12"/>
      <c r="D125" s="22"/>
      <c r="E125" s="21" t="s">
        <v>17</v>
      </c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  <c r="IV125" s="4"/>
      <c r="IW125" s="4"/>
      <c r="IX125" s="4"/>
      <c r="IY125" s="4"/>
      <c r="IZ125" s="4"/>
      <c r="JA125" s="4"/>
      <c r="JB125" s="4"/>
      <c r="JC125" s="4"/>
      <c r="JD125" s="4"/>
      <c r="JE125" s="4"/>
      <c r="JF125" s="4"/>
      <c r="JG125" s="4"/>
      <c r="JH125" s="4"/>
      <c r="JI125" s="4"/>
      <c r="JJ125" s="4"/>
      <c r="JK125" s="4"/>
      <c r="JL125" s="4"/>
      <c r="JM125" s="4"/>
      <c r="JN125" s="4"/>
      <c r="JO125" s="4"/>
      <c r="JP125" s="4"/>
      <c r="JQ125" s="4"/>
    </row>
    <row r="126" spans="1:277" s="5" customFormat="1" x14ac:dyDescent="0.25">
      <c r="A126" s="17" t="s">
        <v>33</v>
      </c>
      <c r="B126" s="11">
        <f>COUNTIFS(E126:JQ126,"x")</f>
        <v>1</v>
      </c>
      <c r="C126" s="12"/>
      <c r="D126" s="22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 t="s">
        <v>17</v>
      </c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  <c r="IQ126" s="4"/>
      <c r="IR126" s="4"/>
      <c r="IS126" s="4"/>
      <c r="IT126" s="4"/>
      <c r="IU126" s="4"/>
      <c r="IV126" s="4"/>
      <c r="IW126" s="4"/>
      <c r="IX126" s="4"/>
      <c r="IY126" s="4"/>
      <c r="IZ126" s="4"/>
      <c r="JA126" s="4"/>
      <c r="JB126" s="4"/>
      <c r="JC126" s="4"/>
      <c r="JD126" s="4"/>
      <c r="JE126" s="4"/>
      <c r="JF126" s="4"/>
      <c r="JG126" s="4"/>
      <c r="JH126" s="4"/>
      <c r="JI126" s="4"/>
      <c r="JJ126" s="4"/>
      <c r="JK126" s="4"/>
      <c r="JL126" s="4"/>
      <c r="JM126" s="4"/>
      <c r="JN126" s="4"/>
      <c r="JO126" s="4"/>
      <c r="JP126" s="4"/>
      <c r="JQ126" s="4"/>
    </row>
    <row r="127" spans="1:277" s="5" customFormat="1" x14ac:dyDescent="0.25">
      <c r="A127" s="9" t="s">
        <v>34</v>
      </c>
      <c r="B127" s="11">
        <f>COUNTIFS(E127:JQ127,"x")</f>
        <v>1</v>
      </c>
      <c r="C127" s="12"/>
      <c r="D127" s="22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4" t="s">
        <v>17</v>
      </c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  <c r="IQ127" s="4"/>
      <c r="IR127" s="4"/>
      <c r="IS127" s="4"/>
      <c r="IT127" s="4"/>
      <c r="IU127" s="4"/>
      <c r="IV127" s="4"/>
      <c r="IW127" s="4"/>
      <c r="IX127" s="4"/>
      <c r="IY127" s="4"/>
      <c r="IZ127" s="4"/>
      <c r="JA127" s="4"/>
      <c r="JB127" s="4"/>
      <c r="JC127" s="4"/>
      <c r="JD127" s="4"/>
      <c r="JE127" s="4"/>
      <c r="JF127" s="4"/>
      <c r="JG127" s="4"/>
      <c r="JH127" s="4"/>
      <c r="JI127" s="4"/>
      <c r="JJ127" s="4"/>
      <c r="JK127" s="4"/>
      <c r="JL127" s="4"/>
      <c r="JM127" s="4"/>
      <c r="JN127" s="4"/>
      <c r="JO127" s="4"/>
      <c r="JP127" s="4"/>
      <c r="JQ127" s="4"/>
    </row>
    <row r="128" spans="1:277" s="5" customFormat="1" x14ac:dyDescent="0.25">
      <c r="A128" s="9" t="s">
        <v>35</v>
      </c>
      <c r="B128" s="11">
        <f>COUNTIFS(E128:JQ128,"x")</f>
        <v>1</v>
      </c>
      <c r="C128" s="12"/>
      <c r="D128" s="22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 t="s">
        <v>17</v>
      </c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  <c r="IQ128" s="4"/>
      <c r="IR128" s="4"/>
      <c r="IS128" s="4"/>
      <c r="IT128" s="4"/>
      <c r="IU128" s="4"/>
      <c r="IV128" s="4"/>
      <c r="IW128" s="4"/>
      <c r="IX128" s="4"/>
      <c r="IY128" s="4"/>
      <c r="IZ128" s="4"/>
      <c r="JA128" s="4"/>
      <c r="JB128" s="4"/>
      <c r="JC128" s="4"/>
      <c r="JD128" s="4"/>
      <c r="JE128" s="4"/>
      <c r="JF128" s="4"/>
      <c r="JG128" s="4"/>
      <c r="JH128" s="4"/>
      <c r="JI128" s="4"/>
      <c r="JJ128" s="4"/>
      <c r="JK128" s="4"/>
      <c r="JL128" s="4"/>
      <c r="JM128" s="4"/>
      <c r="JN128" s="4"/>
      <c r="JO128" s="4"/>
      <c r="JP128" s="4"/>
      <c r="JQ128" s="4"/>
    </row>
    <row r="129" spans="1:277" s="5" customFormat="1" x14ac:dyDescent="0.25">
      <c r="A129" s="9" t="s">
        <v>36</v>
      </c>
      <c r="B129" s="11">
        <f>COUNTIFS(E129:JQ129,"x")</f>
        <v>1</v>
      </c>
      <c r="C129" s="12"/>
      <c r="D129" s="22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 t="s">
        <v>17</v>
      </c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  <c r="IQ129" s="4"/>
      <c r="IR129" s="4"/>
      <c r="IS129" s="4"/>
      <c r="IT129" s="4"/>
      <c r="IU129" s="4"/>
      <c r="IV129" s="4"/>
      <c r="IW129" s="4"/>
      <c r="IX129" s="4"/>
      <c r="IY129" s="4"/>
      <c r="IZ129" s="4"/>
      <c r="JA129" s="4"/>
      <c r="JB129" s="4"/>
      <c r="JC129" s="4"/>
      <c r="JD129" s="4"/>
      <c r="JE129" s="4"/>
      <c r="JF129" s="4"/>
      <c r="JG129" s="4"/>
      <c r="JH129" s="4"/>
      <c r="JI129" s="4"/>
      <c r="JJ129" s="4"/>
      <c r="JK129" s="4"/>
      <c r="JL129" s="4"/>
      <c r="JM129" s="4"/>
      <c r="JN129" s="4"/>
      <c r="JO129" s="4"/>
      <c r="JP129" s="4"/>
      <c r="JQ129" s="4"/>
    </row>
    <row r="130" spans="1:277" x14ac:dyDescent="0.25">
      <c r="A130" s="6"/>
      <c r="B130" s="6"/>
      <c r="C130" s="6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</row>
    <row r="131" spans="1:277" s="3" customFormat="1" x14ac:dyDescent="0.25">
      <c r="A131" s="42" t="s">
        <v>25</v>
      </c>
      <c r="B131" s="15">
        <f>SUM(B132:B136)</f>
        <v>5</v>
      </c>
      <c r="C131" s="7">
        <f>(COUNTIFS(E132:JQ136,"x"))*20</f>
        <v>100</v>
      </c>
      <c r="D131" s="2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  <c r="BI131" s="60"/>
      <c r="BJ131" s="60"/>
      <c r="BK131" s="60"/>
      <c r="BL131" s="61"/>
      <c r="BM131" s="61"/>
      <c r="BN131" s="61"/>
      <c r="BO131" s="61"/>
      <c r="BP131" s="61"/>
      <c r="BQ131" s="61"/>
      <c r="BR131" s="61"/>
      <c r="BS131" s="61"/>
      <c r="BT131" s="61"/>
      <c r="BU131" s="61"/>
      <c r="BV131" s="61"/>
      <c r="BW131" s="61"/>
      <c r="BX131" s="61"/>
      <c r="BY131" s="61"/>
      <c r="BZ131" s="61"/>
      <c r="CA131" s="61"/>
      <c r="CB131" s="61"/>
      <c r="CC131" s="61"/>
      <c r="CD131" s="61"/>
      <c r="CE131" s="61"/>
      <c r="CF131" s="61"/>
      <c r="CG131" s="61"/>
      <c r="CH131" s="61"/>
      <c r="CI131" s="61"/>
      <c r="CJ131" s="61"/>
      <c r="CK131" s="61"/>
      <c r="CL131" s="61"/>
      <c r="CM131" s="61"/>
      <c r="CN131" s="61"/>
      <c r="CO131" s="61"/>
      <c r="CP131" s="61"/>
      <c r="CQ131" s="61"/>
      <c r="CR131" s="61"/>
      <c r="CS131" s="61"/>
      <c r="CT131" s="61"/>
      <c r="CU131" s="61"/>
      <c r="CV131" s="61"/>
      <c r="CW131" s="61"/>
      <c r="CX131" s="61"/>
      <c r="CY131" s="61"/>
      <c r="CZ131" s="61"/>
      <c r="DA131" s="61"/>
      <c r="DB131" s="61"/>
      <c r="DC131" s="61"/>
      <c r="DD131" s="61"/>
      <c r="DE131" s="61"/>
      <c r="DF131" s="61"/>
      <c r="DG131" s="61"/>
      <c r="DH131" s="61"/>
      <c r="DI131" s="61"/>
      <c r="DJ131" s="61"/>
      <c r="DK131" s="61"/>
      <c r="DL131" s="61"/>
      <c r="DM131" s="61"/>
      <c r="DN131" s="61"/>
      <c r="DO131" s="61"/>
      <c r="DP131" s="61"/>
      <c r="DQ131" s="61"/>
      <c r="DR131" s="61"/>
      <c r="DS131" s="61"/>
      <c r="DT131" s="61"/>
      <c r="DU131" s="61"/>
      <c r="DV131" s="61"/>
      <c r="DW131" s="61"/>
      <c r="DX131" s="61"/>
      <c r="DY131" s="61"/>
      <c r="DZ131" s="61"/>
      <c r="EA131" s="61"/>
      <c r="EB131" s="61"/>
      <c r="EC131" s="61"/>
      <c r="ED131" s="61"/>
      <c r="EE131" s="61"/>
      <c r="EF131" s="61"/>
      <c r="EG131" s="61"/>
      <c r="EH131" s="61"/>
      <c r="EI131" s="61"/>
      <c r="EJ131" s="61"/>
      <c r="EK131" s="61"/>
      <c r="EL131" s="61"/>
      <c r="EM131" s="61"/>
      <c r="EN131" s="61"/>
      <c r="EO131" s="61"/>
      <c r="EP131" s="61"/>
      <c r="EQ131" s="61"/>
      <c r="ER131" s="61"/>
      <c r="ES131" s="61"/>
      <c r="ET131" s="61"/>
      <c r="EU131" s="61"/>
      <c r="EV131" s="61"/>
      <c r="EW131" s="61"/>
      <c r="EX131" s="61"/>
      <c r="EY131" s="61"/>
      <c r="EZ131" s="61"/>
      <c r="FA131" s="61"/>
      <c r="FB131" s="61"/>
      <c r="FC131" s="61"/>
      <c r="FD131" s="61"/>
      <c r="FE131" s="61"/>
      <c r="FF131" s="61"/>
      <c r="FG131" s="61"/>
      <c r="FH131" s="61"/>
      <c r="FI131" s="61"/>
      <c r="FJ131" s="61"/>
      <c r="FK131" s="61"/>
      <c r="FL131" s="61"/>
      <c r="FM131" s="61"/>
      <c r="FN131" s="61"/>
      <c r="FO131" s="61"/>
      <c r="FP131" s="61"/>
      <c r="FQ131" s="61"/>
      <c r="FR131" s="61"/>
      <c r="FS131" s="61"/>
      <c r="FT131" s="61"/>
      <c r="FU131" s="61"/>
      <c r="FV131" s="61"/>
      <c r="FW131" s="61"/>
      <c r="FX131" s="61"/>
      <c r="FY131" s="61"/>
      <c r="FZ131" s="61"/>
      <c r="GA131" s="61"/>
      <c r="GB131" s="61"/>
      <c r="GC131" s="61"/>
      <c r="GD131" s="61"/>
      <c r="GE131" s="61"/>
      <c r="GF131" s="61"/>
      <c r="GG131" s="61"/>
      <c r="GH131" s="61"/>
      <c r="GI131" s="61"/>
      <c r="GJ131" s="61"/>
      <c r="GK131" s="61"/>
      <c r="GL131" s="61"/>
      <c r="GM131" s="61"/>
      <c r="GN131" s="61"/>
      <c r="GO131" s="61"/>
      <c r="GP131" s="61"/>
      <c r="GQ131" s="61"/>
      <c r="GR131" s="61"/>
      <c r="GS131" s="61"/>
      <c r="GT131" s="61"/>
      <c r="GU131" s="61"/>
      <c r="GV131" s="61"/>
      <c r="GW131" s="61"/>
      <c r="GX131" s="61"/>
      <c r="GY131" s="61"/>
      <c r="GZ131" s="61"/>
      <c r="HA131" s="61"/>
      <c r="HB131" s="61"/>
      <c r="HC131" s="61"/>
      <c r="HD131" s="61"/>
      <c r="HE131" s="61"/>
      <c r="HF131" s="61"/>
      <c r="HG131" s="61"/>
      <c r="HH131" s="61"/>
      <c r="HI131" s="61"/>
      <c r="HJ131" s="61"/>
      <c r="HK131" s="61"/>
      <c r="HL131" s="61"/>
      <c r="HM131" s="61"/>
      <c r="HN131" s="61"/>
      <c r="HO131" s="61"/>
      <c r="HP131" s="61"/>
      <c r="HQ131" s="61"/>
      <c r="HR131" s="61"/>
      <c r="HS131" s="61"/>
      <c r="HT131" s="61"/>
      <c r="HU131" s="61"/>
      <c r="HV131" s="61"/>
      <c r="HW131" s="61"/>
      <c r="HX131" s="61"/>
      <c r="HY131" s="61"/>
      <c r="HZ131" s="61"/>
      <c r="IA131" s="61"/>
      <c r="IB131" s="61"/>
      <c r="IC131" s="61"/>
      <c r="ID131" s="61"/>
      <c r="IE131" s="61"/>
      <c r="IF131" s="61"/>
      <c r="IG131" s="61"/>
      <c r="IH131" s="61"/>
      <c r="II131" s="61"/>
      <c r="IJ131" s="61"/>
      <c r="IK131" s="61"/>
      <c r="IL131" s="61"/>
      <c r="IM131" s="61"/>
      <c r="IN131" s="61"/>
      <c r="IO131" s="61"/>
      <c r="IP131" s="61"/>
      <c r="IQ131" s="61"/>
      <c r="IR131" s="61"/>
      <c r="IS131" s="61"/>
      <c r="IT131" s="61"/>
      <c r="IU131" s="61"/>
      <c r="IV131" s="61"/>
      <c r="IW131" s="61"/>
      <c r="IX131" s="61"/>
      <c r="IY131" s="61"/>
      <c r="IZ131" s="61"/>
      <c r="JA131" s="61"/>
      <c r="JB131" s="61"/>
      <c r="JC131" s="61"/>
      <c r="JD131" s="61"/>
      <c r="JE131" s="61"/>
      <c r="JF131" s="61"/>
      <c r="JG131" s="61"/>
      <c r="JH131" s="61"/>
      <c r="JI131" s="61"/>
      <c r="JJ131" s="61"/>
      <c r="JK131" s="61"/>
      <c r="JL131" s="61"/>
      <c r="JM131" s="61"/>
      <c r="JN131" s="61"/>
      <c r="JO131" s="61"/>
      <c r="JP131" s="61"/>
      <c r="JQ131" s="61"/>
    </row>
    <row r="132" spans="1:277" s="4" customFormat="1" x14ac:dyDescent="0.25">
      <c r="A132" s="11" t="s">
        <v>32</v>
      </c>
      <c r="B132" s="9">
        <f>COUNTIFS(E132:JQ132,"x")</f>
        <v>1</v>
      </c>
      <c r="C132" s="10"/>
      <c r="D132" s="21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 t="s">
        <v>17</v>
      </c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3"/>
      <c r="BM132" s="63"/>
      <c r="BN132" s="63"/>
      <c r="BO132" s="63"/>
      <c r="BP132" s="63"/>
      <c r="BQ132" s="63"/>
      <c r="BR132" s="63"/>
      <c r="BS132" s="63"/>
      <c r="BT132" s="63"/>
      <c r="BU132" s="63"/>
      <c r="BV132" s="63"/>
      <c r="BW132" s="63"/>
      <c r="BX132" s="63"/>
      <c r="BY132" s="63"/>
      <c r="BZ132" s="63"/>
      <c r="CA132" s="63"/>
      <c r="CB132" s="63"/>
      <c r="CC132" s="63"/>
      <c r="CD132" s="63"/>
      <c r="CE132" s="63"/>
      <c r="CF132" s="63"/>
      <c r="CG132" s="63"/>
      <c r="CH132" s="63"/>
      <c r="CI132" s="63"/>
      <c r="CJ132" s="63"/>
      <c r="CK132" s="63"/>
      <c r="CL132" s="63"/>
      <c r="CM132" s="63"/>
      <c r="CN132" s="63"/>
      <c r="CO132" s="63"/>
      <c r="CP132" s="63"/>
      <c r="CQ132" s="63"/>
      <c r="CR132" s="63"/>
      <c r="CS132" s="63"/>
      <c r="CT132" s="63"/>
      <c r="CU132" s="63"/>
      <c r="CV132" s="63"/>
      <c r="CW132" s="63"/>
      <c r="CX132" s="63"/>
      <c r="CY132" s="63"/>
      <c r="CZ132" s="63"/>
      <c r="DA132" s="63"/>
      <c r="DB132" s="63"/>
      <c r="DC132" s="63"/>
      <c r="DD132" s="63"/>
      <c r="DE132" s="63"/>
      <c r="DF132" s="63"/>
      <c r="DG132" s="63"/>
      <c r="DH132" s="63"/>
      <c r="DI132" s="63"/>
      <c r="DJ132" s="63"/>
      <c r="DK132" s="63"/>
      <c r="DL132" s="63"/>
      <c r="DM132" s="63"/>
      <c r="DN132" s="63"/>
      <c r="DO132" s="63"/>
      <c r="DP132" s="63"/>
      <c r="DQ132" s="63"/>
      <c r="DR132" s="63"/>
      <c r="DS132" s="63"/>
      <c r="DT132" s="63"/>
      <c r="DU132" s="63"/>
      <c r="DV132" s="63"/>
      <c r="DW132" s="63"/>
      <c r="DX132" s="63"/>
      <c r="DY132" s="63"/>
      <c r="DZ132" s="63"/>
      <c r="EA132" s="63"/>
      <c r="EB132" s="63"/>
      <c r="EC132" s="63"/>
      <c r="ED132" s="63"/>
      <c r="EE132" s="63"/>
      <c r="EF132" s="63"/>
      <c r="EG132" s="63"/>
      <c r="EH132" s="63"/>
      <c r="EI132" s="63"/>
      <c r="EJ132" s="63"/>
      <c r="EK132" s="63"/>
      <c r="EL132" s="63"/>
      <c r="EM132" s="63"/>
      <c r="EN132" s="63"/>
      <c r="EO132" s="63"/>
      <c r="EP132" s="63"/>
      <c r="EQ132" s="63"/>
      <c r="ER132" s="63"/>
      <c r="ES132" s="63"/>
      <c r="ET132" s="63"/>
      <c r="EU132" s="63"/>
      <c r="EV132" s="63"/>
      <c r="EW132" s="63"/>
      <c r="EX132" s="63"/>
      <c r="EY132" s="63"/>
      <c r="EZ132" s="63"/>
      <c r="FA132" s="63"/>
      <c r="FB132" s="63"/>
      <c r="FC132" s="63"/>
      <c r="FD132" s="63"/>
      <c r="FE132" s="63"/>
      <c r="FF132" s="63"/>
      <c r="FG132" s="63"/>
      <c r="FH132" s="63"/>
      <c r="FI132" s="63"/>
      <c r="FJ132" s="63"/>
      <c r="FK132" s="63"/>
      <c r="FL132" s="63"/>
      <c r="FM132" s="63"/>
      <c r="FN132" s="63"/>
      <c r="FO132" s="63"/>
      <c r="FP132" s="63"/>
      <c r="FQ132" s="63"/>
      <c r="FR132" s="63"/>
      <c r="FS132" s="63"/>
      <c r="FT132" s="63"/>
      <c r="FU132" s="63"/>
      <c r="FV132" s="63"/>
      <c r="FW132" s="63"/>
      <c r="FX132" s="63"/>
      <c r="FY132" s="63"/>
      <c r="FZ132" s="63"/>
      <c r="GA132" s="63"/>
      <c r="GB132" s="63"/>
      <c r="GC132" s="63"/>
      <c r="GD132" s="63"/>
      <c r="GE132" s="63"/>
      <c r="GF132" s="63"/>
      <c r="GG132" s="63"/>
      <c r="GH132" s="63"/>
      <c r="GI132" s="63"/>
      <c r="GJ132" s="63"/>
      <c r="GK132" s="63"/>
      <c r="GL132" s="63"/>
      <c r="GM132" s="63"/>
      <c r="GN132" s="63"/>
      <c r="GO132" s="63"/>
      <c r="GP132" s="63"/>
      <c r="GQ132" s="63"/>
      <c r="GR132" s="63"/>
      <c r="GS132" s="63"/>
      <c r="GT132" s="63"/>
      <c r="GU132" s="63"/>
      <c r="GV132" s="63"/>
      <c r="GW132" s="63"/>
      <c r="GX132" s="63"/>
      <c r="GY132" s="63"/>
      <c r="GZ132" s="63"/>
      <c r="HA132" s="63"/>
      <c r="HB132" s="63"/>
      <c r="HC132" s="63"/>
      <c r="HD132" s="63"/>
      <c r="HE132" s="63"/>
      <c r="HF132" s="63"/>
      <c r="HG132" s="63"/>
      <c r="HH132" s="63"/>
      <c r="HI132" s="63"/>
      <c r="HJ132" s="63"/>
      <c r="HK132" s="63"/>
      <c r="HL132" s="63"/>
      <c r="HM132" s="63"/>
      <c r="HN132" s="63"/>
      <c r="HO132" s="63"/>
      <c r="HP132" s="63"/>
      <c r="HQ132" s="63"/>
      <c r="HR132" s="63"/>
      <c r="HS132" s="63"/>
      <c r="HT132" s="63"/>
      <c r="HU132" s="63"/>
      <c r="HV132" s="63"/>
      <c r="HW132" s="63"/>
      <c r="HX132" s="63"/>
      <c r="HY132" s="63"/>
      <c r="HZ132" s="63"/>
      <c r="IA132" s="63"/>
      <c r="IB132" s="63"/>
      <c r="IC132" s="63"/>
      <c r="ID132" s="63"/>
      <c r="IE132" s="63"/>
      <c r="IF132" s="63"/>
      <c r="IG132" s="63"/>
      <c r="IH132" s="63"/>
      <c r="II132" s="63"/>
      <c r="IJ132" s="63"/>
      <c r="IK132" s="63"/>
      <c r="IL132" s="63"/>
      <c r="IM132" s="63"/>
      <c r="IN132" s="63"/>
      <c r="IO132" s="63"/>
      <c r="IP132" s="63"/>
      <c r="IQ132" s="63"/>
      <c r="IR132" s="63"/>
      <c r="IS132" s="63"/>
      <c r="IT132" s="63"/>
      <c r="IU132" s="63"/>
      <c r="IV132" s="63"/>
      <c r="IW132" s="63"/>
      <c r="IX132" s="63"/>
      <c r="IY132" s="63"/>
      <c r="IZ132" s="63"/>
      <c r="JA132" s="63"/>
      <c r="JB132" s="63"/>
      <c r="JC132" s="63"/>
      <c r="JD132" s="63"/>
      <c r="JE132" s="63"/>
      <c r="JF132" s="63"/>
      <c r="JG132" s="63"/>
      <c r="JH132" s="63"/>
      <c r="JI132" s="63"/>
      <c r="JJ132" s="63"/>
      <c r="JK132" s="63"/>
      <c r="JL132" s="63"/>
      <c r="JM132" s="63"/>
      <c r="JN132" s="63"/>
      <c r="JO132" s="63"/>
      <c r="JP132" s="63"/>
      <c r="JQ132" s="63"/>
    </row>
    <row r="133" spans="1:277" s="4" customFormat="1" x14ac:dyDescent="0.25">
      <c r="A133" s="11" t="s">
        <v>33</v>
      </c>
      <c r="B133" s="9">
        <f>COUNTIFS(E133:JQ133,"x")</f>
        <v>1</v>
      </c>
      <c r="C133" s="10"/>
      <c r="D133" s="21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  <c r="BF133" s="62"/>
      <c r="BG133" s="62"/>
      <c r="BH133" s="62"/>
      <c r="BI133" s="62"/>
      <c r="BJ133" s="62"/>
      <c r="BK133" s="62"/>
      <c r="BL133" s="63"/>
      <c r="BM133" s="63"/>
      <c r="BN133" s="63"/>
      <c r="BO133" s="63"/>
      <c r="BP133" s="63"/>
      <c r="BQ133" s="63"/>
      <c r="BR133" s="63"/>
      <c r="BS133" s="63"/>
      <c r="BT133" s="63"/>
      <c r="BU133" s="63"/>
      <c r="BV133" s="63"/>
      <c r="BW133" s="63"/>
      <c r="BX133" s="63"/>
      <c r="BY133" s="63"/>
      <c r="BZ133" s="63"/>
      <c r="CA133" s="63"/>
      <c r="CB133" s="63"/>
      <c r="CC133" s="63"/>
      <c r="CD133" s="63"/>
      <c r="CE133" s="63"/>
      <c r="CF133" s="63"/>
      <c r="CG133" s="63"/>
      <c r="CH133" s="63"/>
      <c r="CI133" s="63"/>
      <c r="CJ133" s="63"/>
      <c r="CK133" s="63"/>
      <c r="CL133" s="63"/>
      <c r="CM133" s="63"/>
      <c r="CN133" s="63"/>
      <c r="CO133" s="63"/>
      <c r="CP133" s="63"/>
      <c r="CQ133" s="63"/>
      <c r="CR133" s="63"/>
      <c r="CS133" s="63"/>
      <c r="CT133" s="63"/>
      <c r="CU133" s="63"/>
      <c r="CV133" s="63"/>
      <c r="CW133" s="63"/>
      <c r="CX133" s="63"/>
      <c r="CY133" s="63"/>
      <c r="CZ133" s="63"/>
      <c r="DA133" s="63"/>
      <c r="DB133" s="63"/>
      <c r="DC133" s="63"/>
      <c r="DD133" s="63"/>
      <c r="DE133" s="63"/>
      <c r="DF133" s="63"/>
      <c r="DG133" s="63"/>
      <c r="DH133" s="63"/>
      <c r="DI133" s="63"/>
      <c r="DJ133" s="63"/>
      <c r="DK133" s="63"/>
      <c r="DL133" s="63"/>
      <c r="DM133" s="63"/>
      <c r="DN133" s="63"/>
      <c r="DO133" s="63"/>
      <c r="DP133" s="63"/>
      <c r="DQ133" s="63"/>
      <c r="DR133" s="63"/>
      <c r="DS133" s="63"/>
      <c r="DT133" s="63"/>
      <c r="DU133" s="63"/>
      <c r="DV133" s="63"/>
      <c r="DW133" s="63"/>
      <c r="DX133" s="63"/>
      <c r="DY133" s="63"/>
      <c r="DZ133" s="63"/>
      <c r="EA133" s="63"/>
      <c r="EB133" s="63"/>
      <c r="EC133" s="63"/>
      <c r="ED133" s="63"/>
      <c r="EE133" s="63"/>
      <c r="EF133" s="63"/>
      <c r="EG133" s="63"/>
      <c r="EH133" s="63"/>
      <c r="EI133" s="63"/>
      <c r="EJ133" s="63"/>
      <c r="EK133" s="63"/>
      <c r="EL133" s="63"/>
      <c r="EM133" s="63"/>
      <c r="EN133" s="63"/>
      <c r="EO133" s="63"/>
      <c r="EP133" s="63"/>
      <c r="EQ133" s="63"/>
      <c r="ER133" s="63"/>
      <c r="ES133" s="63"/>
      <c r="ET133" s="63"/>
      <c r="EU133" s="63"/>
      <c r="EV133" s="63"/>
      <c r="EW133" s="63"/>
      <c r="EX133" s="63"/>
      <c r="EY133" s="63"/>
      <c r="EZ133" s="63"/>
      <c r="FA133" s="63"/>
      <c r="FB133" s="63"/>
      <c r="FC133" s="63"/>
      <c r="FD133" s="63"/>
      <c r="FE133" s="63"/>
      <c r="FF133" s="63"/>
      <c r="FG133" s="63"/>
      <c r="FH133" s="63"/>
      <c r="FI133" s="63"/>
      <c r="FJ133" s="63"/>
      <c r="FK133" s="63"/>
      <c r="FL133" s="63"/>
      <c r="FM133" s="63"/>
      <c r="FN133" s="63"/>
      <c r="FO133" s="63"/>
      <c r="FP133" s="63"/>
      <c r="FQ133" s="63"/>
      <c r="FR133" s="63"/>
      <c r="FS133" s="63"/>
      <c r="FT133" s="63"/>
      <c r="FU133" s="63"/>
      <c r="FV133" s="63"/>
      <c r="FW133" s="63"/>
      <c r="FX133" s="63"/>
      <c r="FY133" s="63"/>
      <c r="FZ133" s="63"/>
      <c r="GA133" s="63"/>
      <c r="GB133" s="63"/>
      <c r="GC133" s="63"/>
      <c r="GD133" s="63"/>
      <c r="GE133" s="63"/>
      <c r="GF133" s="63"/>
      <c r="GG133" s="63"/>
      <c r="GH133" s="63"/>
      <c r="GI133" s="63"/>
      <c r="GJ133" s="63"/>
      <c r="GK133" s="63"/>
      <c r="GL133" s="63"/>
      <c r="GM133" s="63"/>
      <c r="GN133" s="63"/>
      <c r="GO133" s="63"/>
      <c r="GP133" s="63"/>
      <c r="GQ133" s="63"/>
      <c r="GR133" s="63"/>
      <c r="GS133" s="63"/>
      <c r="GT133" s="63"/>
      <c r="GU133" s="63"/>
      <c r="GV133" s="63"/>
      <c r="GW133" s="63"/>
      <c r="GX133" s="63"/>
      <c r="GY133" s="63"/>
      <c r="GZ133" s="63"/>
      <c r="HA133" s="63"/>
      <c r="HB133" s="63"/>
      <c r="HC133" s="63"/>
      <c r="HD133" s="63"/>
      <c r="HE133" s="63"/>
      <c r="HF133" s="63"/>
      <c r="HG133" s="63"/>
      <c r="HH133" s="63"/>
      <c r="HI133" s="63" t="s">
        <v>17</v>
      </c>
      <c r="HJ133" s="63"/>
      <c r="HK133" s="63"/>
      <c r="HL133" s="63"/>
      <c r="HM133" s="63"/>
      <c r="HN133" s="63"/>
      <c r="HO133" s="63"/>
      <c r="HP133" s="63"/>
      <c r="HQ133" s="63"/>
      <c r="HR133" s="63"/>
      <c r="HS133" s="63"/>
      <c r="HT133" s="63"/>
      <c r="HU133" s="63"/>
      <c r="HV133" s="63"/>
      <c r="HW133" s="63"/>
      <c r="HX133" s="63"/>
      <c r="HY133" s="63"/>
      <c r="HZ133" s="63"/>
      <c r="IA133" s="63"/>
      <c r="IB133" s="63"/>
      <c r="IC133" s="63"/>
      <c r="ID133" s="63"/>
      <c r="IE133" s="63"/>
      <c r="IF133" s="63"/>
      <c r="IG133" s="63"/>
      <c r="IH133" s="63"/>
      <c r="II133" s="63"/>
      <c r="IJ133" s="63"/>
      <c r="IK133" s="63"/>
      <c r="IL133" s="63"/>
      <c r="IM133" s="63"/>
      <c r="IN133" s="63"/>
      <c r="IO133" s="63"/>
      <c r="IP133" s="63"/>
      <c r="IQ133" s="63"/>
      <c r="IR133" s="63"/>
      <c r="IS133" s="63"/>
      <c r="IT133" s="63"/>
      <c r="IU133" s="63"/>
      <c r="IV133" s="63"/>
      <c r="IW133" s="63"/>
      <c r="IX133" s="63"/>
      <c r="IY133" s="63"/>
      <c r="IZ133" s="63"/>
      <c r="JA133" s="63"/>
      <c r="JB133" s="63"/>
      <c r="JC133" s="63"/>
      <c r="JD133" s="63"/>
      <c r="JE133" s="63"/>
      <c r="JF133" s="63"/>
      <c r="JG133" s="63"/>
      <c r="JH133" s="63"/>
      <c r="JI133" s="63"/>
      <c r="JJ133" s="63"/>
      <c r="JK133" s="63"/>
      <c r="JL133" s="63"/>
      <c r="JM133" s="63"/>
      <c r="JN133" s="63"/>
      <c r="JO133" s="63"/>
      <c r="JP133" s="63"/>
      <c r="JQ133" s="63"/>
    </row>
    <row r="134" spans="1:277" s="4" customFormat="1" x14ac:dyDescent="0.25">
      <c r="A134" s="11" t="s">
        <v>34</v>
      </c>
      <c r="B134" s="9">
        <f>COUNTIFS(E134:JQ134,"x")</f>
        <v>1</v>
      </c>
      <c r="C134" s="10"/>
      <c r="D134" s="21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  <c r="BD134" s="62"/>
      <c r="BE134" s="62"/>
      <c r="BF134" s="62"/>
      <c r="BG134" s="62"/>
      <c r="BH134" s="62"/>
      <c r="BI134" s="62"/>
      <c r="BJ134" s="62"/>
      <c r="BK134" s="62"/>
      <c r="BL134" s="63"/>
      <c r="BM134" s="63"/>
      <c r="BN134" s="63"/>
      <c r="BO134" s="63"/>
      <c r="BP134" s="63"/>
      <c r="BQ134" s="63"/>
      <c r="BR134" s="63"/>
      <c r="BS134" s="63"/>
      <c r="BT134" s="63"/>
      <c r="BU134" s="63"/>
      <c r="BV134" s="63"/>
      <c r="BW134" s="63"/>
      <c r="BX134" s="63"/>
      <c r="BY134" s="63"/>
      <c r="BZ134" s="63"/>
      <c r="CA134" s="63"/>
      <c r="CB134" s="63"/>
      <c r="CC134" s="63"/>
      <c r="CD134" s="63"/>
      <c r="CE134" s="63"/>
      <c r="CF134" s="63"/>
      <c r="CG134" s="63"/>
      <c r="CH134" s="63"/>
      <c r="CI134" s="63"/>
      <c r="CJ134" s="63"/>
      <c r="CK134" s="63"/>
      <c r="CL134" s="63"/>
      <c r="CM134" s="63"/>
      <c r="CN134" s="63"/>
      <c r="CO134" s="63"/>
      <c r="CP134" s="63"/>
      <c r="CQ134" s="63" t="s">
        <v>17</v>
      </c>
      <c r="CR134" s="63"/>
      <c r="CS134" s="63"/>
      <c r="CT134" s="63"/>
      <c r="CU134" s="63"/>
      <c r="CV134" s="63"/>
      <c r="CW134" s="63"/>
      <c r="CX134" s="63"/>
      <c r="CY134" s="63"/>
      <c r="CZ134" s="63"/>
      <c r="DA134" s="63"/>
      <c r="DB134" s="63"/>
      <c r="DC134" s="63"/>
      <c r="DD134" s="63"/>
      <c r="DE134" s="63"/>
      <c r="DF134" s="63"/>
      <c r="DG134" s="63"/>
      <c r="DH134" s="63"/>
      <c r="DI134" s="63"/>
      <c r="DJ134" s="63"/>
      <c r="DK134" s="63"/>
      <c r="DL134" s="63"/>
      <c r="DM134" s="63"/>
      <c r="DN134" s="63"/>
      <c r="DO134" s="63"/>
      <c r="DP134" s="63"/>
      <c r="DQ134" s="63"/>
      <c r="DR134" s="63"/>
      <c r="DS134" s="63"/>
      <c r="DT134" s="63"/>
      <c r="DU134" s="63"/>
      <c r="DV134" s="63"/>
      <c r="DW134" s="63"/>
      <c r="DX134" s="63"/>
      <c r="DY134" s="63"/>
      <c r="DZ134" s="63"/>
      <c r="EA134" s="63"/>
      <c r="EB134" s="63"/>
      <c r="EC134" s="63"/>
      <c r="ED134" s="63"/>
      <c r="EE134" s="63"/>
      <c r="EF134" s="63"/>
      <c r="EG134" s="63"/>
      <c r="EH134" s="63"/>
      <c r="EI134" s="63"/>
      <c r="EJ134" s="63"/>
      <c r="EK134" s="63"/>
      <c r="EL134" s="63"/>
      <c r="EM134" s="63"/>
      <c r="EN134" s="63"/>
      <c r="EO134" s="63"/>
      <c r="EP134" s="63"/>
      <c r="EQ134" s="63"/>
      <c r="ER134" s="63"/>
      <c r="ES134" s="63"/>
      <c r="ET134" s="63"/>
      <c r="EU134" s="63"/>
      <c r="EV134" s="63"/>
      <c r="EW134" s="63"/>
      <c r="EX134" s="63"/>
      <c r="EY134" s="63"/>
      <c r="EZ134" s="63"/>
      <c r="FA134" s="63"/>
      <c r="FB134" s="63"/>
      <c r="FC134" s="63"/>
      <c r="FD134" s="63"/>
      <c r="FE134" s="63"/>
      <c r="FF134" s="63"/>
      <c r="FG134" s="63"/>
      <c r="FH134" s="63"/>
      <c r="FI134" s="63"/>
      <c r="FJ134" s="63"/>
      <c r="FK134" s="63"/>
      <c r="FL134" s="63"/>
      <c r="FM134" s="63"/>
      <c r="FN134" s="63"/>
      <c r="FO134" s="63"/>
      <c r="FP134" s="63"/>
      <c r="FQ134" s="63"/>
      <c r="FR134" s="63"/>
      <c r="FS134" s="63"/>
      <c r="FT134" s="63"/>
      <c r="FU134" s="63"/>
      <c r="FV134" s="63"/>
      <c r="FW134" s="63"/>
      <c r="FX134" s="63"/>
      <c r="FY134" s="63"/>
      <c r="FZ134" s="63"/>
      <c r="GA134" s="63"/>
      <c r="GB134" s="63"/>
      <c r="GC134" s="63"/>
      <c r="GD134" s="63"/>
      <c r="GE134" s="63"/>
      <c r="GF134" s="63"/>
      <c r="GG134" s="63"/>
      <c r="GH134" s="63"/>
      <c r="GI134" s="63"/>
      <c r="GJ134" s="63"/>
      <c r="GK134" s="63"/>
      <c r="GL134" s="63"/>
      <c r="GM134" s="63"/>
      <c r="GN134" s="63"/>
      <c r="GO134" s="63"/>
      <c r="GP134" s="63"/>
      <c r="GQ134" s="63"/>
      <c r="GR134" s="63"/>
      <c r="GS134" s="63"/>
      <c r="GT134" s="63"/>
      <c r="GU134" s="63"/>
      <c r="GV134" s="63"/>
      <c r="GW134" s="63"/>
      <c r="GX134" s="63"/>
      <c r="GY134" s="63"/>
      <c r="GZ134" s="63"/>
      <c r="HA134" s="63"/>
      <c r="HB134" s="63"/>
      <c r="HC134" s="63"/>
      <c r="HD134" s="63"/>
      <c r="HE134" s="63"/>
      <c r="HF134" s="63"/>
      <c r="HG134" s="63"/>
      <c r="HH134" s="63"/>
      <c r="HI134" s="63"/>
      <c r="HJ134" s="63"/>
      <c r="HK134" s="63"/>
      <c r="HL134" s="63"/>
      <c r="HM134" s="63"/>
      <c r="HN134" s="63"/>
      <c r="HO134" s="63"/>
      <c r="HP134" s="63"/>
      <c r="HQ134" s="63"/>
      <c r="HR134" s="63"/>
      <c r="HS134" s="63"/>
      <c r="HT134" s="63"/>
      <c r="HU134" s="63"/>
      <c r="HV134" s="63"/>
      <c r="HW134" s="63"/>
      <c r="HX134" s="63"/>
      <c r="HY134" s="63"/>
      <c r="HZ134" s="63"/>
      <c r="IA134" s="63"/>
      <c r="IB134" s="63"/>
      <c r="IC134" s="63"/>
      <c r="ID134" s="63"/>
      <c r="IE134" s="63"/>
      <c r="IF134" s="63"/>
      <c r="IG134" s="63"/>
      <c r="IH134" s="63"/>
      <c r="II134" s="63"/>
      <c r="IJ134" s="63"/>
      <c r="IK134" s="63"/>
      <c r="IL134" s="63"/>
      <c r="IM134" s="63"/>
      <c r="IN134" s="63"/>
      <c r="IO134" s="63"/>
      <c r="IP134" s="63"/>
      <c r="IQ134" s="63"/>
      <c r="IR134" s="63"/>
      <c r="IS134" s="63"/>
      <c r="IT134" s="63"/>
      <c r="IU134" s="63"/>
      <c r="IV134" s="63"/>
      <c r="IW134" s="63"/>
      <c r="IX134" s="63"/>
      <c r="IY134" s="63"/>
      <c r="IZ134" s="63"/>
      <c r="JA134" s="63"/>
      <c r="JB134" s="63"/>
      <c r="JC134" s="63"/>
      <c r="JD134" s="63"/>
      <c r="JE134" s="63"/>
      <c r="JF134" s="63"/>
      <c r="JG134" s="63"/>
      <c r="JH134" s="63"/>
      <c r="JI134" s="63"/>
      <c r="JJ134" s="63"/>
      <c r="JK134" s="63"/>
      <c r="JL134" s="63"/>
      <c r="JM134" s="63"/>
      <c r="JN134" s="63"/>
      <c r="JO134" s="63"/>
      <c r="JP134" s="63"/>
      <c r="JQ134" s="63"/>
    </row>
    <row r="135" spans="1:277" s="4" customFormat="1" x14ac:dyDescent="0.25">
      <c r="A135" s="9" t="s">
        <v>35</v>
      </c>
      <c r="B135" s="9">
        <f>COUNTIFS(E135:JQ135,"x")</f>
        <v>1</v>
      </c>
      <c r="C135" s="10"/>
      <c r="D135" s="21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/>
      <c r="BE135" s="62"/>
      <c r="BF135" s="62"/>
      <c r="BG135" s="62"/>
      <c r="BH135" s="62"/>
      <c r="BI135" s="62"/>
      <c r="BJ135" s="62"/>
      <c r="BK135" s="62"/>
      <c r="BL135" s="63" t="s">
        <v>17</v>
      </c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  <c r="EE135" s="63"/>
      <c r="EF135" s="63"/>
      <c r="EG135" s="63"/>
      <c r="EH135" s="63"/>
      <c r="EI135" s="63"/>
      <c r="EJ135" s="63"/>
      <c r="EK135" s="63"/>
      <c r="EL135" s="63"/>
      <c r="EM135" s="63"/>
      <c r="EN135" s="63"/>
      <c r="EO135" s="63"/>
      <c r="EP135" s="63"/>
      <c r="EQ135" s="63"/>
      <c r="ER135" s="63"/>
      <c r="ES135" s="63"/>
      <c r="ET135" s="63"/>
      <c r="EU135" s="63"/>
      <c r="EV135" s="63"/>
      <c r="EW135" s="63"/>
      <c r="EX135" s="63"/>
      <c r="EY135" s="63"/>
      <c r="EZ135" s="63"/>
      <c r="FA135" s="63"/>
      <c r="FB135" s="63"/>
      <c r="FC135" s="63"/>
      <c r="FD135" s="63"/>
      <c r="FE135" s="63"/>
      <c r="FF135" s="63"/>
      <c r="FG135" s="63"/>
      <c r="FH135" s="63"/>
      <c r="FI135" s="63"/>
      <c r="FJ135" s="63"/>
      <c r="FK135" s="63"/>
      <c r="FL135" s="63"/>
      <c r="FM135" s="63"/>
      <c r="FN135" s="63"/>
      <c r="FO135" s="63"/>
      <c r="FP135" s="63"/>
      <c r="FQ135" s="63"/>
      <c r="FR135" s="63"/>
      <c r="FS135" s="63"/>
      <c r="FT135" s="63"/>
      <c r="FU135" s="63"/>
      <c r="FV135" s="63"/>
      <c r="FW135" s="63"/>
      <c r="FX135" s="63"/>
      <c r="FY135" s="63"/>
      <c r="FZ135" s="63"/>
      <c r="GA135" s="63"/>
      <c r="GB135" s="63"/>
      <c r="GC135" s="63"/>
      <c r="GD135" s="63"/>
      <c r="GE135" s="63"/>
      <c r="GF135" s="63"/>
      <c r="GG135" s="63"/>
      <c r="GH135" s="63"/>
      <c r="GI135" s="63"/>
      <c r="GJ135" s="63"/>
      <c r="GK135" s="63"/>
      <c r="GL135" s="63"/>
      <c r="GM135" s="63"/>
      <c r="GN135" s="63"/>
      <c r="GO135" s="63"/>
      <c r="GP135" s="63"/>
      <c r="GQ135" s="63"/>
      <c r="GR135" s="63"/>
      <c r="GS135" s="63"/>
      <c r="GT135" s="63"/>
      <c r="GU135" s="63"/>
      <c r="GV135" s="63"/>
      <c r="GW135" s="63"/>
      <c r="GX135" s="63"/>
      <c r="GY135" s="63"/>
      <c r="GZ135" s="63"/>
      <c r="HA135" s="63"/>
      <c r="HB135" s="63"/>
      <c r="HC135" s="63"/>
      <c r="HD135" s="63"/>
      <c r="HE135" s="63"/>
      <c r="HF135" s="63"/>
      <c r="HG135" s="63"/>
      <c r="HH135" s="63"/>
      <c r="HI135" s="63"/>
      <c r="HJ135" s="63"/>
      <c r="HK135" s="63"/>
      <c r="HL135" s="63"/>
      <c r="HM135" s="63"/>
      <c r="HN135" s="63"/>
      <c r="HO135" s="63"/>
      <c r="HP135" s="63"/>
      <c r="HQ135" s="63"/>
      <c r="HR135" s="63"/>
      <c r="HS135" s="63"/>
      <c r="HT135" s="63"/>
      <c r="HU135" s="63"/>
      <c r="HV135" s="63"/>
      <c r="HW135" s="63"/>
      <c r="HX135" s="63"/>
      <c r="HY135" s="63"/>
      <c r="HZ135" s="63"/>
      <c r="IA135" s="63"/>
      <c r="IB135" s="63"/>
      <c r="IC135" s="63"/>
      <c r="ID135" s="63"/>
      <c r="IE135" s="63"/>
      <c r="IF135" s="63"/>
      <c r="IG135" s="63"/>
      <c r="IH135" s="63"/>
      <c r="II135" s="63"/>
      <c r="IJ135" s="63"/>
      <c r="IK135" s="63"/>
      <c r="IL135" s="63"/>
      <c r="IM135" s="63"/>
      <c r="IN135" s="63"/>
      <c r="IO135" s="63"/>
      <c r="IP135" s="63"/>
      <c r="IQ135" s="63"/>
      <c r="IR135" s="63"/>
      <c r="IS135" s="63"/>
      <c r="IT135" s="63"/>
      <c r="IU135" s="63"/>
      <c r="IV135" s="63"/>
      <c r="IW135" s="63"/>
      <c r="IX135" s="63"/>
      <c r="IY135" s="63"/>
      <c r="IZ135" s="63"/>
      <c r="JA135" s="63"/>
      <c r="JB135" s="63"/>
      <c r="JC135" s="63"/>
      <c r="JD135" s="63"/>
      <c r="JE135" s="63"/>
      <c r="JF135" s="63"/>
      <c r="JG135" s="63"/>
      <c r="JH135" s="63"/>
      <c r="JI135" s="63"/>
      <c r="JJ135" s="63"/>
      <c r="JK135" s="63"/>
      <c r="JL135" s="63"/>
      <c r="JM135" s="63"/>
      <c r="JN135" s="63"/>
      <c r="JO135" s="63"/>
      <c r="JP135" s="63"/>
      <c r="JQ135" s="63"/>
    </row>
    <row r="136" spans="1:277" s="4" customFormat="1" x14ac:dyDescent="0.25">
      <c r="A136" s="9" t="s">
        <v>36</v>
      </c>
      <c r="B136" s="9">
        <f>COUNTIFS(E136:JQ136,"x")</f>
        <v>1</v>
      </c>
      <c r="C136" s="10"/>
      <c r="D136" s="21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  <c r="BD136" s="62"/>
      <c r="BE136" s="62"/>
      <c r="BF136" s="62"/>
      <c r="BG136" s="62"/>
      <c r="BH136" s="62"/>
      <c r="BI136" s="62"/>
      <c r="BJ136" s="62"/>
      <c r="BK136" s="62"/>
      <c r="BL136" s="63"/>
      <c r="BM136" s="63"/>
      <c r="BN136" s="63"/>
      <c r="BO136" s="63"/>
      <c r="BP136" s="63"/>
      <c r="BQ136" s="63"/>
      <c r="BR136" s="63"/>
      <c r="BS136" s="63"/>
      <c r="BT136" s="63"/>
      <c r="BU136" s="63"/>
      <c r="BV136" s="63"/>
      <c r="BW136" s="63"/>
      <c r="BX136" s="63"/>
      <c r="BY136" s="63"/>
      <c r="BZ136" s="63"/>
      <c r="CA136" s="63"/>
      <c r="CB136" s="63"/>
      <c r="CC136" s="63"/>
      <c r="CD136" s="63"/>
      <c r="CE136" s="63"/>
      <c r="CF136" s="63"/>
      <c r="CG136" s="63"/>
      <c r="CH136" s="63"/>
      <c r="CI136" s="63"/>
      <c r="CJ136" s="63"/>
      <c r="CK136" s="63"/>
      <c r="CL136" s="63"/>
      <c r="CM136" s="63"/>
      <c r="CN136" s="63"/>
      <c r="CO136" s="63"/>
      <c r="CP136" s="63"/>
      <c r="CQ136" s="63"/>
      <c r="CR136" s="63"/>
      <c r="CS136" s="63"/>
      <c r="CT136" s="63"/>
      <c r="CU136" s="63"/>
      <c r="CV136" s="63"/>
      <c r="CW136" s="63"/>
      <c r="CX136" s="63"/>
      <c r="CY136" s="63"/>
      <c r="CZ136" s="63"/>
      <c r="DA136" s="63"/>
      <c r="DB136" s="63"/>
      <c r="DC136" s="63"/>
      <c r="DD136" s="63"/>
      <c r="DE136" s="63"/>
      <c r="DF136" s="63"/>
      <c r="DG136" s="63"/>
      <c r="DH136" s="63"/>
      <c r="DI136" s="63"/>
      <c r="DJ136" s="63"/>
      <c r="DK136" s="63"/>
      <c r="DL136" s="63"/>
      <c r="DM136" s="63"/>
      <c r="DN136" s="63"/>
      <c r="DO136" s="63"/>
      <c r="DP136" s="63"/>
      <c r="DQ136" s="63"/>
      <c r="DR136" s="63"/>
      <c r="DS136" s="63"/>
      <c r="DT136" s="63"/>
      <c r="DU136" s="63"/>
      <c r="DV136" s="63"/>
      <c r="DW136" s="63"/>
      <c r="DX136" s="63"/>
      <c r="DY136" s="63"/>
      <c r="DZ136" s="63"/>
      <c r="EA136" s="63"/>
      <c r="EB136" s="63"/>
      <c r="EC136" s="63"/>
      <c r="ED136" s="63"/>
      <c r="EE136" s="63"/>
      <c r="EF136" s="63"/>
      <c r="EG136" s="63"/>
      <c r="EH136" s="63"/>
      <c r="EI136" s="63"/>
      <c r="EJ136" s="63"/>
      <c r="EK136" s="63"/>
      <c r="EL136" s="63"/>
      <c r="EM136" s="63"/>
      <c r="EN136" s="63"/>
      <c r="EO136" s="63"/>
      <c r="EP136" s="63"/>
      <c r="EQ136" s="63"/>
      <c r="ER136" s="63"/>
      <c r="ES136" s="63"/>
      <c r="ET136" s="63"/>
      <c r="EU136" s="63"/>
      <c r="EV136" s="63"/>
      <c r="EW136" s="63"/>
      <c r="EX136" s="63"/>
      <c r="EY136" s="63"/>
      <c r="EZ136" s="63"/>
      <c r="FA136" s="63"/>
      <c r="FB136" s="63"/>
      <c r="FC136" s="63"/>
      <c r="FD136" s="63"/>
      <c r="FE136" s="63"/>
      <c r="FF136" s="63"/>
      <c r="FG136" s="63"/>
      <c r="FH136" s="63"/>
      <c r="FI136" s="63"/>
      <c r="FJ136" s="63"/>
      <c r="FK136" s="63"/>
      <c r="FL136" s="63"/>
      <c r="FM136" s="63"/>
      <c r="FN136" s="63"/>
      <c r="FO136" s="63"/>
      <c r="FP136" s="63"/>
      <c r="FQ136" s="63"/>
      <c r="FR136" s="63"/>
      <c r="FS136" s="63"/>
      <c r="FT136" s="63"/>
      <c r="FU136" s="63"/>
      <c r="FV136" s="63"/>
      <c r="FW136" s="63"/>
      <c r="FX136" s="63"/>
      <c r="FY136" s="63"/>
      <c r="FZ136" s="63"/>
      <c r="GA136" s="63"/>
      <c r="GB136" s="63"/>
      <c r="GC136" s="63"/>
      <c r="GD136" s="63"/>
      <c r="GE136" s="63"/>
      <c r="GF136" s="63"/>
      <c r="GG136" s="63"/>
      <c r="GH136" s="63"/>
      <c r="GI136" s="63"/>
      <c r="GJ136" s="63"/>
      <c r="GK136" s="63"/>
      <c r="GL136" s="63"/>
      <c r="GM136" s="63"/>
      <c r="GN136" s="63"/>
      <c r="GO136" s="63"/>
      <c r="GP136" s="63"/>
      <c r="GQ136" s="63"/>
      <c r="GR136" s="63"/>
      <c r="GS136" s="63"/>
      <c r="GT136" s="63"/>
      <c r="GU136" s="63"/>
      <c r="GV136" s="63"/>
      <c r="GW136" s="63"/>
      <c r="GX136" s="63"/>
      <c r="GY136" s="63"/>
      <c r="GZ136" s="63"/>
      <c r="HA136" s="63"/>
      <c r="HB136" s="63"/>
      <c r="HC136" s="63"/>
      <c r="HD136" s="63"/>
      <c r="HE136" s="63"/>
      <c r="HF136" s="63"/>
      <c r="HG136" s="63"/>
      <c r="HH136" s="63"/>
      <c r="HI136" s="63"/>
      <c r="HJ136" s="63"/>
      <c r="HK136" s="63"/>
      <c r="HL136" s="63"/>
      <c r="HM136" s="63"/>
      <c r="HN136" s="63"/>
      <c r="HO136" s="63"/>
      <c r="HP136" s="63"/>
      <c r="HQ136" s="63"/>
      <c r="HR136" s="63"/>
      <c r="HS136" s="63"/>
      <c r="HT136" s="63"/>
      <c r="HU136" s="63"/>
      <c r="HV136" s="63"/>
      <c r="HW136" s="63"/>
      <c r="HX136" s="63"/>
      <c r="HY136" s="63"/>
      <c r="HZ136" s="63"/>
      <c r="IA136" s="63"/>
      <c r="IB136" s="63"/>
      <c r="IC136" s="63"/>
      <c r="ID136" s="63"/>
      <c r="IE136" s="63"/>
      <c r="IF136" s="63"/>
      <c r="IG136" s="63"/>
      <c r="IH136" s="63"/>
      <c r="II136" s="63"/>
      <c r="IJ136" s="63"/>
      <c r="IK136" s="63"/>
      <c r="IL136" s="63"/>
      <c r="IM136" s="63"/>
      <c r="IN136" s="63" t="s">
        <v>17</v>
      </c>
      <c r="IO136" s="63"/>
      <c r="IP136" s="63"/>
      <c r="IQ136" s="63"/>
      <c r="IR136" s="63"/>
      <c r="IS136" s="63"/>
      <c r="IT136" s="63"/>
      <c r="IU136" s="63"/>
      <c r="IV136" s="63"/>
      <c r="IW136" s="63"/>
      <c r="IX136" s="63"/>
      <c r="IY136" s="63"/>
      <c r="IZ136" s="63"/>
      <c r="JA136" s="63"/>
      <c r="JB136" s="63"/>
      <c r="JC136" s="63"/>
      <c r="JD136" s="63"/>
      <c r="JE136" s="63"/>
      <c r="JF136" s="63"/>
      <c r="JG136" s="63"/>
      <c r="JH136" s="63"/>
      <c r="JI136" s="63"/>
      <c r="JJ136" s="63"/>
      <c r="JK136" s="63"/>
      <c r="JL136" s="63"/>
      <c r="JM136" s="63"/>
      <c r="JN136" s="63"/>
      <c r="JO136" s="63"/>
      <c r="JP136" s="63"/>
      <c r="JQ136" s="63"/>
    </row>
    <row r="137" spans="1:277" x14ac:dyDescent="0.25">
      <c r="A137" s="6"/>
      <c r="B137" s="6"/>
      <c r="C137" s="6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</row>
    <row r="138" spans="1:277" x14ac:dyDescent="0.25">
      <c r="A138" s="8" t="s">
        <v>26</v>
      </c>
      <c r="B138" s="15">
        <f>SUM(B139:B143)</f>
        <v>5</v>
      </c>
      <c r="C138" s="7">
        <f>(COUNTIFS(E139:JQ143,"x"))*20</f>
        <v>100</v>
      </c>
      <c r="D138" s="19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  <c r="IV138" s="3"/>
      <c r="IW138" s="3"/>
      <c r="IX138" s="3"/>
      <c r="IY138" s="3"/>
      <c r="IZ138" s="3"/>
      <c r="JA138" s="3"/>
      <c r="JB138" s="3"/>
      <c r="JC138" s="3"/>
      <c r="JD138" s="3"/>
      <c r="JE138" s="3"/>
      <c r="JF138" s="3"/>
      <c r="JG138" s="3"/>
      <c r="JH138" s="3"/>
      <c r="JI138" s="3"/>
      <c r="JJ138" s="3"/>
      <c r="JK138" s="3"/>
      <c r="JL138" s="3"/>
      <c r="JM138" s="3"/>
      <c r="JN138" s="3"/>
      <c r="JO138" s="3"/>
      <c r="JP138" s="3"/>
      <c r="JQ138" s="3"/>
    </row>
    <row r="139" spans="1:277" s="5" customFormat="1" x14ac:dyDescent="0.25">
      <c r="A139" s="17" t="s">
        <v>32</v>
      </c>
      <c r="B139" s="11">
        <f>COUNTIFS(E139:JQ139,"x")</f>
        <v>1</v>
      </c>
      <c r="C139" s="12"/>
      <c r="D139" s="22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 t="s">
        <v>17</v>
      </c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  <c r="HY139" s="4"/>
      <c r="HZ139" s="4"/>
      <c r="IA139" s="4"/>
      <c r="IB139" s="4"/>
      <c r="IC139" s="4"/>
      <c r="ID139" s="4"/>
      <c r="IE139" s="4"/>
      <c r="IF139" s="4"/>
      <c r="IG139" s="4"/>
      <c r="IH139" s="4"/>
      <c r="II139" s="4"/>
      <c r="IJ139" s="4"/>
      <c r="IK139" s="4"/>
      <c r="IL139" s="4"/>
      <c r="IM139" s="4"/>
      <c r="IN139" s="4"/>
      <c r="IO139" s="4"/>
      <c r="IP139" s="4"/>
      <c r="IQ139" s="4"/>
      <c r="IR139" s="4"/>
      <c r="IS139" s="4"/>
      <c r="IT139" s="4"/>
      <c r="IU139" s="4"/>
      <c r="IV139" s="4"/>
      <c r="IW139" s="4"/>
      <c r="IX139" s="4"/>
      <c r="IY139" s="4"/>
      <c r="IZ139" s="4"/>
      <c r="JA139" s="4"/>
      <c r="JB139" s="4"/>
      <c r="JC139" s="4"/>
      <c r="JD139" s="4"/>
      <c r="JE139" s="4"/>
      <c r="JF139" s="4"/>
      <c r="JG139" s="4"/>
      <c r="JH139" s="4"/>
      <c r="JI139" s="4"/>
      <c r="JJ139" s="4"/>
      <c r="JK139" s="4"/>
      <c r="JL139" s="4"/>
      <c r="JM139" s="4"/>
      <c r="JN139" s="4"/>
      <c r="JO139" s="4"/>
      <c r="JP139" s="4"/>
      <c r="JQ139" s="4"/>
    </row>
    <row r="140" spans="1:277" s="5" customFormat="1" x14ac:dyDescent="0.25">
      <c r="A140" s="17" t="s">
        <v>33</v>
      </c>
      <c r="B140" s="11">
        <f>COUNTIFS(E140:JQ140,"x")</f>
        <v>1</v>
      </c>
      <c r="C140" s="12"/>
      <c r="D140" s="22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 t="s">
        <v>17</v>
      </c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  <c r="II140" s="4"/>
      <c r="IJ140" s="4"/>
      <c r="IK140" s="4"/>
      <c r="IL140" s="4"/>
      <c r="IM140" s="4"/>
      <c r="IN140" s="4"/>
      <c r="IO140" s="4"/>
      <c r="IP140" s="4"/>
      <c r="IQ140" s="4"/>
      <c r="IR140" s="4"/>
      <c r="IS140" s="4"/>
      <c r="IT140" s="4"/>
      <c r="IU140" s="4"/>
      <c r="IV140" s="4"/>
      <c r="IW140" s="4"/>
      <c r="IX140" s="4"/>
      <c r="IY140" s="4"/>
      <c r="IZ140" s="4"/>
      <c r="JA140" s="4"/>
      <c r="JB140" s="4"/>
      <c r="JC140" s="4"/>
      <c r="JD140" s="4"/>
      <c r="JE140" s="4"/>
      <c r="JF140" s="4"/>
      <c r="JG140" s="4"/>
      <c r="JH140" s="4"/>
      <c r="JI140" s="4"/>
      <c r="JJ140" s="4"/>
      <c r="JK140" s="4"/>
      <c r="JL140" s="4"/>
      <c r="JM140" s="4"/>
      <c r="JN140" s="4"/>
      <c r="JO140" s="4"/>
      <c r="JP140" s="4"/>
      <c r="JQ140" s="4"/>
    </row>
    <row r="141" spans="1:277" s="5" customFormat="1" x14ac:dyDescent="0.25">
      <c r="A141" s="9" t="s">
        <v>34</v>
      </c>
      <c r="B141" s="11">
        <f>COUNTIFS(E141:JQ141,"x")</f>
        <v>1</v>
      </c>
      <c r="C141" s="12"/>
      <c r="D141" s="22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 t="s">
        <v>17</v>
      </c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4"/>
      <c r="IP141" s="4"/>
      <c r="IQ141" s="4"/>
      <c r="IR141" s="4"/>
      <c r="IS141" s="4"/>
      <c r="IT141" s="4"/>
      <c r="IU141" s="4"/>
      <c r="IV141" s="4"/>
      <c r="IW141" s="4"/>
      <c r="IX141" s="4"/>
      <c r="IY141" s="4"/>
      <c r="IZ141" s="4"/>
      <c r="JA141" s="4"/>
      <c r="JB141" s="4"/>
      <c r="JC141" s="4"/>
      <c r="JD141" s="4"/>
      <c r="JE141" s="4"/>
      <c r="JF141" s="4"/>
      <c r="JG141" s="4"/>
      <c r="JH141" s="4"/>
      <c r="JI141" s="4"/>
      <c r="JJ141" s="4"/>
      <c r="JK141" s="4"/>
      <c r="JL141" s="4"/>
      <c r="JM141" s="4"/>
      <c r="JN141" s="4"/>
      <c r="JO141" s="4"/>
      <c r="JP141" s="4"/>
      <c r="JQ141" s="4"/>
    </row>
    <row r="142" spans="1:277" s="5" customFormat="1" x14ac:dyDescent="0.25">
      <c r="A142" s="9" t="s">
        <v>35</v>
      </c>
      <c r="B142" s="11">
        <f>COUNTIFS(E142:JQ142,"x")</f>
        <v>1</v>
      </c>
      <c r="C142" s="12"/>
      <c r="D142" s="22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4" t="s">
        <v>17</v>
      </c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/>
      <c r="IP142" s="4"/>
      <c r="IQ142" s="4"/>
      <c r="IR142" s="4"/>
      <c r="IS142" s="4"/>
      <c r="IT142" s="4"/>
      <c r="IU142" s="4"/>
      <c r="IV142" s="4"/>
      <c r="IW142" s="4"/>
      <c r="IX142" s="4"/>
      <c r="IY142" s="4"/>
      <c r="IZ142" s="4"/>
      <c r="JA142" s="4"/>
      <c r="JB142" s="4"/>
      <c r="JC142" s="4"/>
      <c r="JD142" s="4"/>
      <c r="JE142" s="4"/>
      <c r="JF142" s="4"/>
      <c r="JG142" s="4"/>
      <c r="JH142" s="4"/>
      <c r="JI142" s="4"/>
      <c r="JJ142" s="4"/>
      <c r="JK142" s="4"/>
      <c r="JL142" s="4"/>
      <c r="JM142" s="4"/>
      <c r="JN142" s="4"/>
      <c r="JO142" s="4"/>
      <c r="JP142" s="4"/>
      <c r="JQ142" s="4"/>
    </row>
    <row r="143" spans="1:277" s="5" customFormat="1" x14ac:dyDescent="0.25">
      <c r="A143" s="9" t="s">
        <v>36</v>
      </c>
      <c r="B143" s="11">
        <f>COUNTIFS(E143:JQ143,"x")</f>
        <v>1</v>
      </c>
      <c r="C143" s="12"/>
      <c r="D143" s="22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 t="s">
        <v>17</v>
      </c>
      <c r="IO143" s="4"/>
      <c r="IP143" s="4"/>
      <c r="IQ143" s="4"/>
      <c r="IR143" s="4"/>
      <c r="IS143" s="4"/>
      <c r="IT143" s="4"/>
      <c r="IU143" s="4"/>
      <c r="IV143" s="4"/>
      <c r="IW143" s="4"/>
      <c r="IX143" s="4"/>
      <c r="IY143" s="4"/>
      <c r="IZ143" s="4"/>
      <c r="JA143" s="4"/>
      <c r="JB143" s="4"/>
      <c r="JC143" s="4"/>
      <c r="JD143" s="4"/>
      <c r="JE143" s="4"/>
      <c r="JF143" s="4"/>
      <c r="JG143" s="4"/>
      <c r="JH143" s="4"/>
      <c r="JI143" s="4"/>
      <c r="JJ143" s="4"/>
      <c r="JK143" s="4"/>
      <c r="JL143" s="4"/>
      <c r="JM143" s="4"/>
      <c r="JN143" s="4"/>
      <c r="JO143" s="4"/>
      <c r="JP143" s="4"/>
      <c r="JQ143" s="4"/>
    </row>
    <row r="144" spans="1:277" x14ac:dyDescent="0.25">
      <c r="A144" s="6"/>
      <c r="B144" s="6"/>
      <c r="C144" s="6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</row>
    <row r="145" spans="1:277" s="3" customFormat="1" x14ac:dyDescent="0.25">
      <c r="A145" s="42" t="s">
        <v>27</v>
      </c>
      <c r="B145" s="15">
        <f>SUM(B146:B150)</f>
        <v>5</v>
      </c>
      <c r="C145" s="7">
        <f>(COUNTIFS(E146:JQ150,"x"))*20</f>
        <v>100</v>
      </c>
      <c r="D145" s="2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  <c r="AQ145" s="60"/>
      <c r="AR145" s="60"/>
      <c r="AS145" s="60"/>
      <c r="AT145" s="60"/>
      <c r="AU145" s="60"/>
      <c r="AV145" s="60"/>
      <c r="AW145" s="60"/>
      <c r="AX145" s="60"/>
      <c r="AY145" s="60"/>
      <c r="AZ145" s="60"/>
      <c r="BA145" s="60"/>
      <c r="BB145" s="60"/>
      <c r="BC145" s="60"/>
      <c r="BD145" s="60"/>
      <c r="BE145" s="60"/>
      <c r="BF145" s="60"/>
      <c r="BG145" s="60"/>
      <c r="BH145" s="60"/>
      <c r="BI145" s="60"/>
      <c r="BJ145" s="60"/>
      <c r="BK145" s="60"/>
      <c r="BL145" s="61"/>
      <c r="BM145" s="61"/>
      <c r="BN145" s="61"/>
      <c r="BO145" s="61"/>
      <c r="BP145" s="61"/>
      <c r="BQ145" s="61"/>
      <c r="BR145" s="61"/>
      <c r="BS145" s="61"/>
      <c r="BT145" s="61"/>
      <c r="BU145" s="61"/>
      <c r="BV145" s="61"/>
      <c r="BW145" s="61"/>
      <c r="BX145" s="61"/>
      <c r="BY145" s="61"/>
      <c r="BZ145" s="61"/>
      <c r="CA145" s="61"/>
      <c r="CB145" s="61"/>
      <c r="CC145" s="61"/>
      <c r="CD145" s="61"/>
      <c r="CE145" s="61"/>
      <c r="CF145" s="61"/>
      <c r="CG145" s="61"/>
      <c r="CH145" s="61"/>
      <c r="CI145" s="61"/>
      <c r="CJ145" s="61"/>
      <c r="CK145" s="61"/>
      <c r="CL145" s="61"/>
      <c r="CM145" s="61"/>
      <c r="CN145" s="61"/>
      <c r="CO145" s="61"/>
      <c r="CP145" s="61"/>
      <c r="CQ145" s="61"/>
      <c r="CR145" s="61"/>
      <c r="CS145" s="61"/>
      <c r="CT145" s="61"/>
      <c r="CU145" s="61"/>
      <c r="CV145" s="61"/>
      <c r="CW145" s="61"/>
      <c r="CX145" s="61"/>
      <c r="CY145" s="61"/>
      <c r="CZ145" s="61"/>
      <c r="DA145" s="61"/>
      <c r="DB145" s="61"/>
      <c r="DC145" s="61"/>
      <c r="DD145" s="61"/>
      <c r="DE145" s="61"/>
      <c r="DF145" s="61"/>
      <c r="DG145" s="61"/>
      <c r="DH145" s="61"/>
      <c r="DI145" s="61"/>
      <c r="DJ145" s="61"/>
      <c r="DK145" s="61"/>
      <c r="DL145" s="61"/>
      <c r="DM145" s="61"/>
      <c r="DN145" s="61"/>
      <c r="DO145" s="61"/>
      <c r="DP145" s="61"/>
      <c r="DQ145" s="61"/>
      <c r="DR145" s="61"/>
      <c r="DS145" s="61"/>
      <c r="DT145" s="61"/>
      <c r="DU145" s="61"/>
      <c r="DV145" s="61"/>
      <c r="DW145" s="61"/>
      <c r="DX145" s="61"/>
      <c r="DY145" s="61"/>
      <c r="DZ145" s="61"/>
      <c r="EA145" s="61"/>
      <c r="EB145" s="61"/>
      <c r="EC145" s="61"/>
      <c r="ED145" s="61"/>
      <c r="EE145" s="61"/>
      <c r="EF145" s="61"/>
      <c r="EG145" s="61"/>
      <c r="EH145" s="61"/>
      <c r="EI145" s="61"/>
      <c r="EJ145" s="61"/>
      <c r="EK145" s="61"/>
      <c r="EL145" s="61"/>
      <c r="EM145" s="61"/>
      <c r="EN145" s="61"/>
      <c r="EO145" s="61"/>
      <c r="EP145" s="61"/>
      <c r="EQ145" s="61"/>
      <c r="ER145" s="61"/>
      <c r="ES145" s="61"/>
      <c r="ET145" s="61"/>
      <c r="EU145" s="61"/>
      <c r="EV145" s="61"/>
      <c r="EW145" s="61"/>
      <c r="EX145" s="61"/>
      <c r="EY145" s="61"/>
      <c r="EZ145" s="61"/>
      <c r="FA145" s="61"/>
      <c r="FB145" s="61"/>
      <c r="FC145" s="61"/>
      <c r="FD145" s="61"/>
      <c r="FE145" s="61"/>
      <c r="FF145" s="61"/>
      <c r="FG145" s="61"/>
      <c r="FH145" s="61"/>
      <c r="FI145" s="61"/>
      <c r="FJ145" s="61"/>
      <c r="FK145" s="61"/>
      <c r="FL145" s="61"/>
      <c r="FM145" s="61"/>
      <c r="FN145" s="61"/>
      <c r="FO145" s="61"/>
      <c r="FP145" s="61"/>
      <c r="FQ145" s="61"/>
      <c r="FR145" s="61"/>
      <c r="FS145" s="61"/>
      <c r="FT145" s="61"/>
      <c r="FU145" s="61"/>
      <c r="FV145" s="61"/>
      <c r="FW145" s="61"/>
      <c r="FX145" s="61"/>
      <c r="FY145" s="61"/>
      <c r="FZ145" s="61"/>
      <c r="GA145" s="61"/>
      <c r="GB145" s="61"/>
      <c r="GC145" s="61"/>
      <c r="GD145" s="61"/>
      <c r="GE145" s="61"/>
      <c r="GF145" s="61"/>
      <c r="GG145" s="61"/>
      <c r="GH145" s="61"/>
      <c r="GI145" s="61"/>
      <c r="GJ145" s="61"/>
      <c r="GK145" s="61"/>
      <c r="GL145" s="61"/>
      <c r="GM145" s="61"/>
      <c r="GN145" s="61"/>
      <c r="GO145" s="61"/>
      <c r="GP145" s="61"/>
      <c r="GQ145" s="61"/>
      <c r="GR145" s="61"/>
      <c r="GS145" s="61"/>
      <c r="GT145" s="61"/>
      <c r="GU145" s="61"/>
      <c r="GV145" s="61"/>
      <c r="GW145" s="61"/>
      <c r="GX145" s="61"/>
      <c r="GY145" s="61"/>
      <c r="GZ145" s="61"/>
      <c r="HA145" s="61"/>
      <c r="HB145" s="61"/>
      <c r="HC145" s="61"/>
      <c r="HD145" s="61"/>
      <c r="HE145" s="61"/>
      <c r="HF145" s="61"/>
      <c r="HG145" s="61"/>
      <c r="HH145" s="61"/>
      <c r="HI145" s="61"/>
      <c r="HJ145" s="61"/>
      <c r="HK145" s="61"/>
      <c r="HL145" s="61"/>
      <c r="HM145" s="61"/>
      <c r="HN145" s="61"/>
      <c r="HO145" s="61"/>
      <c r="HP145" s="61"/>
      <c r="HQ145" s="61"/>
      <c r="HR145" s="61"/>
      <c r="HS145" s="61"/>
      <c r="HT145" s="61"/>
      <c r="HU145" s="61"/>
      <c r="HV145" s="61"/>
      <c r="HW145" s="61"/>
      <c r="HX145" s="61"/>
      <c r="HY145" s="61"/>
      <c r="HZ145" s="61"/>
      <c r="IA145" s="61"/>
      <c r="IB145" s="61"/>
      <c r="IC145" s="61"/>
      <c r="ID145" s="61"/>
      <c r="IE145" s="61"/>
      <c r="IF145" s="61"/>
      <c r="IG145" s="61"/>
      <c r="IH145" s="61"/>
      <c r="II145" s="61"/>
      <c r="IJ145" s="61"/>
      <c r="IK145" s="61"/>
      <c r="IL145" s="61"/>
      <c r="IM145" s="61"/>
      <c r="IN145" s="61"/>
      <c r="IO145" s="61"/>
      <c r="IP145" s="61"/>
      <c r="IQ145" s="61"/>
      <c r="IR145" s="61"/>
      <c r="IS145" s="61"/>
      <c r="IT145" s="61"/>
      <c r="IU145" s="61"/>
      <c r="IV145" s="61"/>
      <c r="IW145" s="61"/>
      <c r="IX145" s="61"/>
      <c r="IY145" s="61"/>
      <c r="IZ145" s="61"/>
      <c r="JA145" s="61"/>
      <c r="JB145" s="61"/>
      <c r="JC145" s="61"/>
      <c r="JD145" s="61"/>
      <c r="JE145" s="61"/>
      <c r="JF145" s="61"/>
      <c r="JG145" s="61"/>
      <c r="JH145" s="61"/>
      <c r="JI145" s="61"/>
      <c r="JJ145" s="61"/>
      <c r="JK145" s="61"/>
      <c r="JL145" s="61"/>
      <c r="JM145" s="61"/>
      <c r="JN145" s="61"/>
      <c r="JO145" s="61"/>
      <c r="JP145" s="61"/>
      <c r="JQ145" s="61"/>
    </row>
    <row r="146" spans="1:277" s="4" customFormat="1" x14ac:dyDescent="0.25">
      <c r="A146" s="11" t="s">
        <v>32</v>
      </c>
      <c r="B146" s="9">
        <f>COUNTIFS(E146:JQ146,"x")</f>
        <v>1</v>
      </c>
      <c r="C146" s="10"/>
      <c r="D146" s="21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 t="s">
        <v>17</v>
      </c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3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  <c r="EE146" s="63"/>
      <c r="EF146" s="63"/>
      <c r="EG146" s="63"/>
      <c r="EH146" s="63"/>
      <c r="EI146" s="63"/>
      <c r="EJ146" s="63"/>
      <c r="EK146" s="63"/>
      <c r="EL146" s="63"/>
      <c r="EM146" s="63"/>
      <c r="EN146" s="63"/>
      <c r="EO146" s="63"/>
      <c r="EP146" s="63"/>
      <c r="EQ146" s="63"/>
      <c r="ER146" s="63"/>
      <c r="ES146" s="63"/>
      <c r="ET146" s="63"/>
      <c r="EU146" s="63"/>
      <c r="EV146" s="63"/>
      <c r="EW146" s="63"/>
      <c r="EX146" s="63"/>
      <c r="EY146" s="63"/>
      <c r="EZ146" s="63"/>
      <c r="FA146" s="63"/>
      <c r="FB146" s="63"/>
      <c r="FC146" s="63"/>
      <c r="FD146" s="63"/>
      <c r="FE146" s="63"/>
      <c r="FF146" s="63"/>
      <c r="FG146" s="63"/>
      <c r="FH146" s="63"/>
      <c r="FI146" s="63"/>
      <c r="FJ146" s="63"/>
      <c r="FK146" s="63"/>
      <c r="FL146" s="63"/>
      <c r="FM146" s="63"/>
      <c r="FN146" s="63"/>
      <c r="FO146" s="63"/>
      <c r="FP146" s="63"/>
      <c r="FQ146" s="63"/>
      <c r="FR146" s="63"/>
      <c r="FS146" s="63"/>
      <c r="FT146" s="63"/>
      <c r="FU146" s="63"/>
      <c r="FV146" s="63"/>
      <c r="FW146" s="63"/>
      <c r="FX146" s="63"/>
      <c r="FY146" s="63"/>
      <c r="FZ146" s="63"/>
      <c r="GA146" s="63"/>
      <c r="GB146" s="63"/>
      <c r="GC146" s="63"/>
      <c r="GD146" s="63"/>
      <c r="GE146" s="63"/>
      <c r="GF146" s="63"/>
      <c r="GG146" s="63"/>
      <c r="GH146" s="63"/>
      <c r="GI146" s="63"/>
      <c r="GJ146" s="63"/>
      <c r="GK146" s="63"/>
      <c r="GL146" s="63"/>
      <c r="GM146" s="63"/>
      <c r="GN146" s="63"/>
      <c r="GO146" s="63"/>
      <c r="GP146" s="63"/>
      <c r="GQ146" s="63"/>
      <c r="GR146" s="63"/>
      <c r="GS146" s="63"/>
      <c r="GT146" s="63"/>
      <c r="GU146" s="63"/>
      <c r="GV146" s="63"/>
      <c r="GW146" s="63"/>
      <c r="GX146" s="63"/>
      <c r="GY146" s="63"/>
      <c r="GZ146" s="63"/>
      <c r="HA146" s="63"/>
      <c r="HB146" s="63"/>
      <c r="HC146" s="63"/>
      <c r="HD146" s="63"/>
      <c r="HE146" s="63"/>
      <c r="HF146" s="63"/>
      <c r="HG146" s="63"/>
      <c r="HH146" s="63"/>
      <c r="HI146" s="63"/>
      <c r="HJ146" s="63"/>
      <c r="HK146" s="63"/>
      <c r="HL146" s="63"/>
      <c r="HM146" s="63"/>
      <c r="HN146" s="63"/>
      <c r="HO146" s="63"/>
      <c r="HP146" s="63"/>
      <c r="HQ146" s="63"/>
      <c r="HR146" s="63"/>
      <c r="HS146" s="63"/>
      <c r="HT146" s="63"/>
      <c r="HU146" s="63"/>
      <c r="HV146" s="63"/>
      <c r="HW146" s="63"/>
      <c r="HX146" s="63"/>
      <c r="HY146" s="63"/>
      <c r="HZ146" s="63"/>
      <c r="IA146" s="63"/>
      <c r="IB146" s="63"/>
      <c r="IC146" s="63"/>
      <c r="ID146" s="63"/>
      <c r="IE146" s="63"/>
      <c r="IF146" s="63"/>
      <c r="IG146" s="63"/>
      <c r="IH146" s="63"/>
      <c r="II146" s="63"/>
      <c r="IJ146" s="63"/>
      <c r="IK146" s="63"/>
      <c r="IL146" s="63"/>
      <c r="IM146" s="63"/>
      <c r="IN146" s="63"/>
      <c r="IO146" s="63"/>
      <c r="IP146" s="63"/>
      <c r="IQ146" s="63"/>
      <c r="IR146" s="63"/>
      <c r="IS146" s="63"/>
      <c r="IT146" s="63"/>
      <c r="IU146" s="63"/>
      <c r="IV146" s="63"/>
      <c r="IW146" s="63"/>
      <c r="IX146" s="63"/>
      <c r="IY146" s="63"/>
      <c r="IZ146" s="63"/>
      <c r="JA146" s="63"/>
      <c r="JB146" s="63"/>
      <c r="JC146" s="63"/>
      <c r="JD146" s="63"/>
      <c r="JE146" s="63"/>
      <c r="JF146" s="63"/>
      <c r="JG146" s="63"/>
      <c r="JH146" s="63"/>
      <c r="JI146" s="63"/>
      <c r="JJ146" s="63"/>
      <c r="JK146" s="63"/>
      <c r="JL146" s="63"/>
      <c r="JM146" s="63"/>
      <c r="JN146" s="63"/>
      <c r="JO146" s="63"/>
      <c r="JP146" s="63"/>
      <c r="JQ146" s="63"/>
    </row>
    <row r="147" spans="1:277" s="4" customFormat="1" x14ac:dyDescent="0.25">
      <c r="A147" s="11" t="s">
        <v>33</v>
      </c>
      <c r="B147" s="9">
        <f>COUNTIFS(E147:JQ147,"x")</f>
        <v>1</v>
      </c>
      <c r="C147" s="10"/>
      <c r="D147" s="21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  <c r="BI147" s="62"/>
      <c r="BJ147" s="62"/>
      <c r="BK147" s="62"/>
      <c r="BL147" s="63"/>
      <c r="BM147" s="63"/>
      <c r="BN147" s="63"/>
      <c r="BO147" s="63"/>
      <c r="BP147" s="63"/>
      <c r="BQ147" s="63"/>
      <c r="BR147" s="63"/>
      <c r="BS147" s="63"/>
      <c r="BT147" s="63"/>
      <c r="BU147" s="63"/>
      <c r="BV147" s="63"/>
      <c r="BW147" s="63"/>
      <c r="BX147" s="63"/>
      <c r="BY147" s="63"/>
      <c r="BZ147" s="63"/>
      <c r="CA147" s="63"/>
      <c r="CB147" s="63"/>
      <c r="CC147" s="63"/>
      <c r="CD147" s="63"/>
      <c r="CE147" s="63"/>
      <c r="CF147" s="63"/>
      <c r="CG147" s="63"/>
      <c r="CH147" s="63"/>
      <c r="CI147" s="63"/>
      <c r="CJ147" s="63"/>
      <c r="CK147" s="63"/>
      <c r="CL147" s="63"/>
      <c r="CM147" s="63"/>
      <c r="CN147" s="63"/>
      <c r="CO147" s="63"/>
      <c r="CP147" s="63"/>
      <c r="CQ147" s="63"/>
      <c r="CR147" s="63"/>
      <c r="CS147" s="63"/>
      <c r="CT147" s="63"/>
      <c r="CU147" s="63"/>
      <c r="CV147" s="63"/>
      <c r="CW147" s="63"/>
      <c r="CX147" s="63"/>
      <c r="CY147" s="63"/>
      <c r="CZ147" s="63"/>
      <c r="DA147" s="63"/>
      <c r="DB147" s="63"/>
      <c r="DC147" s="63"/>
      <c r="DD147" s="63"/>
      <c r="DE147" s="63"/>
      <c r="DF147" s="63"/>
      <c r="DG147" s="63"/>
      <c r="DH147" s="63"/>
      <c r="DI147" s="63"/>
      <c r="DJ147" s="63"/>
      <c r="DK147" s="63"/>
      <c r="DL147" s="63"/>
      <c r="DM147" s="63"/>
      <c r="DN147" s="63"/>
      <c r="DO147" s="63"/>
      <c r="DP147" s="63"/>
      <c r="DQ147" s="63"/>
      <c r="DR147" s="63"/>
      <c r="DS147" s="63"/>
      <c r="DT147" s="63"/>
      <c r="DU147" s="63"/>
      <c r="DV147" s="63"/>
      <c r="DW147" s="63"/>
      <c r="DX147" s="63"/>
      <c r="DY147" s="63"/>
      <c r="DZ147" s="63"/>
      <c r="EA147" s="63"/>
      <c r="EB147" s="63"/>
      <c r="EC147" s="63"/>
      <c r="ED147" s="63"/>
      <c r="EE147" s="63"/>
      <c r="EF147" s="63"/>
      <c r="EG147" s="63"/>
      <c r="EH147" s="63"/>
      <c r="EI147" s="63"/>
      <c r="EJ147" s="63"/>
      <c r="EK147" s="63"/>
      <c r="EL147" s="63"/>
      <c r="EM147" s="63"/>
      <c r="EN147" s="63"/>
      <c r="EO147" s="63"/>
      <c r="EP147" s="63"/>
      <c r="EQ147" s="63"/>
      <c r="ER147" s="63"/>
      <c r="ES147" s="63"/>
      <c r="ET147" s="63"/>
      <c r="EU147" s="63"/>
      <c r="EV147" s="63"/>
      <c r="EW147" s="63"/>
      <c r="EX147" s="63"/>
      <c r="EY147" s="63"/>
      <c r="EZ147" s="63"/>
      <c r="FA147" s="63"/>
      <c r="FB147" s="63"/>
      <c r="FC147" s="63"/>
      <c r="FD147" s="63"/>
      <c r="FE147" s="63"/>
      <c r="FF147" s="63"/>
      <c r="FG147" s="63"/>
      <c r="FH147" s="63"/>
      <c r="FI147" s="63"/>
      <c r="FJ147" s="63"/>
      <c r="FK147" s="63"/>
      <c r="FL147" s="63"/>
      <c r="FM147" s="63"/>
      <c r="FN147" s="63"/>
      <c r="FO147" s="63"/>
      <c r="FP147" s="63"/>
      <c r="FQ147" s="63"/>
      <c r="FR147" s="63"/>
      <c r="FS147" s="63"/>
      <c r="FT147" s="63"/>
      <c r="FU147" s="63"/>
      <c r="FV147" s="63"/>
      <c r="FW147" s="63"/>
      <c r="FX147" s="63"/>
      <c r="FY147" s="63"/>
      <c r="FZ147" s="63"/>
      <c r="GA147" s="63"/>
      <c r="GB147" s="63"/>
      <c r="GC147" s="63"/>
      <c r="GD147" s="63"/>
      <c r="GE147" s="63"/>
      <c r="GF147" s="63"/>
      <c r="GG147" s="63"/>
      <c r="GH147" s="63"/>
      <c r="GI147" s="63"/>
      <c r="GJ147" s="63"/>
      <c r="GK147" s="63"/>
      <c r="GL147" s="63"/>
      <c r="GM147" s="63"/>
      <c r="GN147" s="63"/>
      <c r="GO147" s="63"/>
      <c r="GP147" s="63"/>
      <c r="GQ147" s="63"/>
      <c r="GR147" s="63"/>
      <c r="GS147" s="63"/>
      <c r="GT147" s="63"/>
      <c r="GU147" s="63"/>
      <c r="GV147" s="63"/>
      <c r="GW147" s="63"/>
      <c r="GX147" s="63"/>
      <c r="GY147" s="63"/>
      <c r="GZ147" s="63"/>
      <c r="HA147" s="63"/>
      <c r="HB147" s="63"/>
      <c r="HC147" s="63"/>
      <c r="HD147" s="63"/>
      <c r="HE147" s="63"/>
      <c r="HF147" s="63"/>
      <c r="HG147" s="63"/>
      <c r="HH147" s="63"/>
      <c r="HI147" s="63" t="s">
        <v>17</v>
      </c>
      <c r="HJ147" s="63"/>
      <c r="HK147" s="63"/>
      <c r="HL147" s="63"/>
      <c r="HM147" s="63"/>
      <c r="HN147" s="63"/>
      <c r="HO147" s="63"/>
      <c r="HP147" s="63"/>
      <c r="HQ147" s="63"/>
      <c r="HR147" s="63"/>
      <c r="HS147" s="63"/>
      <c r="HT147" s="63"/>
      <c r="HU147" s="63"/>
      <c r="HV147" s="63"/>
      <c r="HW147" s="63"/>
      <c r="HX147" s="63"/>
      <c r="HY147" s="63"/>
      <c r="HZ147" s="63"/>
      <c r="IA147" s="63"/>
      <c r="IB147" s="63"/>
      <c r="IC147" s="63"/>
      <c r="ID147" s="63"/>
      <c r="IE147" s="63"/>
      <c r="IF147" s="63"/>
      <c r="IG147" s="63"/>
      <c r="IH147" s="63"/>
      <c r="II147" s="63"/>
      <c r="IJ147" s="63"/>
      <c r="IK147" s="63"/>
      <c r="IL147" s="63"/>
      <c r="IM147" s="63"/>
      <c r="IN147" s="63"/>
      <c r="IO147" s="63"/>
      <c r="IP147" s="63"/>
      <c r="IQ147" s="63"/>
      <c r="IR147" s="63"/>
      <c r="IS147" s="63"/>
      <c r="IT147" s="63"/>
      <c r="IU147" s="63"/>
      <c r="IV147" s="63"/>
      <c r="IW147" s="63"/>
      <c r="IX147" s="63"/>
      <c r="IY147" s="63"/>
      <c r="IZ147" s="63"/>
      <c r="JA147" s="63"/>
      <c r="JB147" s="63"/>
      <c r="JC147" s="63"/>
      <c r="JD147" s="63"/>
      <c r="JE147" s="63"/>
      <c r="JF147" s="63"/>
      <c r="JG147" s="63"/>
      <c r="JH147" s="63"/>
      <c r="JI147" s="63"/>
      <c r="JJ147" s="63"/>
      <c r="JK147" s="63"/>
      <c r="JL147" s="63"/>
      <c r="JM147" s="63"/>
      <c r="JN147" s="63"/>
      <c r="JO147" s="63"/>
      <c r="JP147" s="63"/>
      <c r="JQ147" s="63"/>
    </row>
    <row r="148" spans="1:277" s="4" customFormat="1" x14ac:dyDescent="0.25">
      <c r="A148" s="11" t="s">
        <v>34</v>
      </c>
      <c r="B148" s="9">
        <f>COUNTIFS(E148:JQ148,"x")</f>
        <v>1</v>
      </c>
      <c r="C148" s="10"/>
      <c r="D148" s="21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  <c r="BD148" s="62"/>
      <c r="BE148" s="62"/>
      <c r="BF148" s="62"/>
      <c r="BG148" s="62"/>
      <c r="BH148" s="62"/>
      <c r="BI148" s="62"/>
      <c r="BJ148" s="62"/>
      <c r="BK148" s="62"/>
      <c r="BL148" s="63"/>
      <c r="BM148" s="63"/>
      <c r="BN148" s="63"/>
      <c r="BO148" s="63"/>
      <c r="BP148" s="63"/>
      <c r="BQ148" s="63"/>
      <c r="BR148" s="63"/>
      <c r="BS148" s="63"/>
      <c r="BT148" s="63"/>
      <c r="BU148" s="63"/>
      <c r="BV148" s="63"/>
      <c r="BW148" s="63"/>
      <c r="BX148" s="63"/>
      <c r="BY148" s="63"/>
      <c r="BZ148" s="63"/>
      <c r="CA148" s="63"/>
      <c r="CB148" s="63"/>
      <c r="CC148" s="63"/>
      <c r="CD148" s="63"/>
      <c r="CE148" s="63"/>
      <c r="CF148" s="63"/>
      <c r="CG148" s="63"/>
      <c r="CH148" s="63"/>
      <c r="CI148" s="63"/>
      <c r="CJ148" s="63"/>
      <c r="CK148" s="63"/>
      <c r="CL148" s="63"/>
      <c r="CM148" s="63"/>
      <c r="CN148" s="63"/>
      <c r="CO148" s="63"/>
      <c r="CP148" s="63"/>
      <c r="CQ148" s="63" t="s">
        <v>17</v>
      </c>
      <c r="CR148" s="63"/>
      <c r="CS148" s="63"/>
      <c r="CT148" s="63"/>
      <c r="CU148" s="63"/>
      <c r="CV148" s="63"/>
      <c r="CW148" s="63"/>
      <c r="CX148" s="63"/>
      <c r="CY148" s="63"/>
      <c r="CZ148" s="63"/>
      <c r="DA148" s="63"/>
      <c r="DB148" s="63"/>
      <c r="DC148" s="63"/>
      <c r="DD148" s="63"/>
      <c r="DE148" s="63"/>
      <c r="DF148" s="63"/>
      <c r="DG148" s="63"/>
      <c r="DH148" s="63"/>
      <c r="DI148" s="63"/>
      <c r="DJ148" s="63"/>
      <c r="DK148" s="63"/>
      <c r="DL148" s="63"/>
      <c r="DM148" s="63"/>
      <c r="DN148" s="63"/>
      <c r="DO148" s="63"/>
      <c r="DP148" s="63"/>
      <c r="DQ148" s="63"/>
      <c r="DR148" s="63"/>
      <c r="DS148" s="63"/>
      <c r="DT148" s="63"/>
      <c r="DU148" s="63"/>
      <c r="DV148" s="63"/>
      <c r="DW148" s="63"/>
      <c r="DX148" s="63"/>
      <c r="DY148" s="63"/>
      <c r="DZ148" s="63"/>
      <c r="EA148" s="63"/>
      <c r="EB148" s="63"/>
      <c r="EC148" s="63"/>
      <c r="ED148" s="63"/>
      <c r="EE148" s="63"/>
      <c r="EF148" s="63"/>
      <c r="EG148" s="63"/>
      <c r="EH148" s="63"/>
      <c r="EI148" s="63"/>
      <c r="EJ148" s="63"/>
      <c r="EK148" s="63"/>
      <c r="EL148" s="63"/>
      <c r="EM148" s="63"/>
      <c r="EN148" s="63"/>
      <c r="EO148" s="63"/>
      <c r="EP148" s="63"/>
      <c r="EQ148" s="63"/>
      <c r="ER148" s="63"/>
      <c r="ES148" s="63"/>
      <c r="ET148" s="63"/>
      <c r="EU148" s="63"/>
      <c r="EV148" s="63"/>
      <c r="EW148" s="63"/>
      <c r="EX148" s="63"/>
      <c r="EY148" s="63"/>
      <c r="EZ148" s="63"/>
      <c r="FA148" s="63"/>
      <c r="FB148" s="63"/>
      <c r="FC148" s="63"/>
      <c r="FD148" s="63"/>
      <c r="FE148" s="63"/>
      <c r="FF148" s="63"/>
      <c r="FG148" s="63"/>
      <c r="FH148" s="63"/>
      <c r="FI148" s="63"/>
      <c r="FJ148" s="63"/>
      <c r="FK148" s="63"/>
      <c r="FL148" s="63"/>
      <c r="FM148" s="63"/>
      <c r="FN148" s="63"/>
      <c r="FO148" s="63"/>
      <c r="FP148" s="63"/>
      <c r="FQ148" s="63"/>
      <c r="FR148" s="63"/>
      <c r="FS148" s="63"/>
      <c r="FT148" s="63"/>
      <c r="FU148" s="63"/>
      <c r="FV148" s="63"/>
      <c r="FW148" s="63"/>
      <c r="FX148" s="63"/>
      <c r="FY148" s="63"/>
      <c r="FZ148" s="63"/>
      <c r="GA148" s="63"/>
      <c r="GB148" s="63"/>
      <c r="GC148" s="63"/>
      <c r="GD148" s="63"/>
      <c r="GE148" s="63"/>
      <c r="GF148" s="63"/>
      <c r="GG148" s="63"/>
      <c r="GH148" s="63"/>
      <c r="GI148" s="63"/>
      <c r="GJ148" s="63"/>
      <c r="GK148" s="63"/>
      <c r="GL148" s="63"/>
      <c r="GM148" s="63"/>
      <c r="GN148" s="63"/>
      <c r="GO148" s="63"/>
      <c r="GP148" s="63"/>
      <c r="GQ148" s="63"/>
      <c r="GR148" s="63"/>
      <c r="GS148" s="63"/>
      <c r="GT148" s="63"/>
      <c r="GU148" s="63"/>
      <c r="GV148" s="63"/>
      <c r="GW148" s="63"/>
      <c r="GX148" s="63"/>
      <c r="GY148" s="63"/>
      <c r="GZ148" s="63"/>
      <c r="HA148" s="63"/>
      <c r="HB148" s="63"/>
      <c r="HC148" s="63"/>
      <c r="HD148" s="63"/>
      <c r="HE148" s="63"/>
      <c r="HF148" s="63"/>
      <c r="HG148" s="63"/>
      <c r="HH148" s="63"/>
      <c r="HI148" s="63"/>
      <c r="HJ148" s="63"/>
      <c r="HK148" s="63"/>
      <c r="HL148" s="63"/>
      <c r="HM148" s="63"/>
      <c r="HN148" s="63"/>
      <c r="HO148" s="63"/>
      <c r="HP148" s="63"/>
      <c r="HQ148" s="63"/>
      <c r="HR148" s="63"/>
      <c r="HS148" s="63"/>
      <c r="HT148" s="63"/>
      <c r="HU148" s="63"/>
      <c r="HV148" s="63"/>
      <c r="HW148" s="63"/>
      <c r="HX148" s="63"/>
      <c r="HY148" s="63"/>
      <c r="HZ148" s="63"/>
      <c r="IA148" s="63"/>
      <c r="IB148" s="63"/>
      <c r="IC148" s="63"/>
      <c r="ID148" s="63"/>
      <c r="IE148" s="63"/>
      <c r="IF148" s="63"/>
      <c r="IG148" s="63"/>
      <c r="IH148" s="63"/>
      <c r="II148" s="63"/>
      <c r="IJ148" s="63"/>
      <c r="IK148" s="63"/>
      <c r="IL148" s="63"/>
      <c r="IM148" s="63"/>
      <c r="IN148" s="63"/>
      <c r="IO148" s="63"/>
      <c r="IP148" s="63"/>
      <c r="IQ148" s="63"/>
      <c r="IR148" s="63"/>
      <c r="IS148" s="63"/>
      <c r="IT148" s="63"/>
      <c r="IU148" s="63"/>
      <c r="IV148" s="63"/>
      <c r="IW148" s="63"/>
      <c r="IX148" s="63"/>
      <c r="IY148" s="63"/>
      <c r="IZ148" s="63"/>
      <c r="JA148" s="63"/>
      <c r="JB148" s="63"/>
      <c r="JC148" s="63"/>
      <c r="JD148" s="63"/>
      <c r="JE148" s="63"/>
      <c r="JF148" s="63"/>
      <c r="JG148" s="63"/>
      <c r="JH148" s="63"/>
      <c r="JI148" s="63"/>
      <c r="JJ148" s="63"/>
      <c r="JK148" s="63"/>
      <c r="JL148" s="63"/>
      <c r="JM148" s="63"/>
      <c r="JN148" s="63"/>
      <c r="JO148" s="63"/>
      <c r="JP148" s="63"/>
      <c r="JQ148" s="63"/>
    </row>
    <row r="149" spans="1:277" s="4" customFormat="1" x14ac:dyDescent="0.25">
      <c r="A149" s="9" t="s">
        <v>35</v>
      </c>
      <c r="B149" s="9">
        <f>COUNTIFS(E149:JQ149,"x")</f>
        <v>1</v>
      </c>
      <c r="C149" s="10"/>
      <c r="D149" s="21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  <c r="BI149" s="62"/>
      <c r="BJ149" s="62"/>
      <c r="BK149" s="62"/>
      <c r="BL149" s="63" t="s">
        <v>17</v>
      </c>
      <c r="BM149" s="63"/>
      <c r="BN149" s="63"/>
      <c r="BO149" s="63"/>
      <c r="BP149" s="63"/>
      <c r="BQ149" s="63"/>
      <c r="BR149" s="63"/>
      <c r="BS149" s="63"/>
      <c r="BT149" s="63"/>
      <c r="BU149" s="63"/>
      <c r="BV149" s="63"/>
      <c r="BW149" s="63"/>
      <c r="BX149" s="63"/>
      <c r="BY149" s="63"/>
      <c r="BZ149" s="63"/>
      <c r="CA149" s="63"/>
      <c r="CB149" s="63"/>
      <c r="CC149" s="63"/>
      <c r="CD149" s="63"/>
      <c r="CE149" s="63"/>
      <c r="CF149" s="63"/>
      <c r="CG149" s="63"/>
      <c r="CH149" s="63"/>
      <c r="CI149" s="63"/>
      <c r="CJ149" s="63"/>
      <c r="CK149" s="63"/>
      <c r="CL149" s="63"/>
      <c r="CM149" s="63"/>
      <c r="CN149" s="63"/>
      <c r="CO149" s="63"/>
      <c r="CP149" s="63"/>
      <c r="CQ149" s="63"/>
      <c r="CR149" s="63"/>
      <c r="CS149" s="63"/>
      <c r="CT149" s="63"/>
      <c r="CU149" s="63"/>
      <c r="CV149" s="63"/>
      <c r="CW149" s="63"/>
      <c r="CX149" s="63"/>
      <c r="CY149" s="63"/>
      <c r="CZ149" s="63"/>
      <c r="DA149" s="63"/>
      <c r="DB149" s="63"/>
      <c r="DC149" s="63"/>
      <c r="DD149" s="63"/>
      <c r="DE149" s="63"/>
      <c r="DF149" s="63"/>
      <c r="DG149" s="63"/>
      <c r="DH149" s="63"/>
      <c r="DI149" s="63"/>
      <c r="DJ149" s="63"/>
      <c r="DK149" s="63"/>
      <c r="DL149" s="63"/>
      <c r="DM149" s="63"/>
      <c r="DN149" s="63"/>
      <c r="DO149" s="63"/>
      <c r="DP149" s="63"/>
      <c r="DQ149" s="63"/>
      <c r="DR149" s="63"/>
      <c r="DS149" s="63"/>
      <c r="DT149" s="63"/>
      <c r="DU149" s="63"/>
      <c r="DV149" s="63"/>
      <c r="DW149" s="63"/>
      <c r="DX149" s="63"/>
      <c r="DY149" s="63"/>
      <c r="DZ149" s="63"/>
      <c r="EA149" s="63"/>
      <c r="EB149" s="63"/>
      <c r="EC149" s="63"/>
      <c r="ED149" s="63"/>
      <c r="EE149" s="63"/>
      <c r="EF149" s="63"/>
      <c r="EG149" s="63"/>
      <c r="EH149" s="63"/>
      <c r="EI149" s="63"/>
      <c r="EJ149" s="63"/>
      <c r="EK149" s="63"/>
      <c r="EL149" s="63"/>
      <c r="EM149" s="63"/>
      <c r="EN149" s="63"/>
      <c r="EO149" s="63"/>
      <c r="EP149" s="63"/>
      <c r="EQ149" s="63"/>
      <c r="ER149" s="63"/>
      <c r="ES149" s="63"/>
      <c r="ET149" s="63"/>
      <c r="EU149" s="63"/>
      <c r="EV149" s="63"/>
      <c r="EW149" s="63"/>
      <c r="EX149" s="63"/>
      <c r="EY149" s="63"/>
      <c r="EZ149" s="63"/>
      <c r="FA149" s="63"/>
      <c r="FB149" s="63"/>
      <c r="FC149" s="63"/>
      <c r="FD149" s="63"/>
      <c r="FE149" s="63"/>
      <c r="FF149" s="63"/>
      <c r="FG149" s="63"/>
      <c r="FH149" s="63"/>
      <c r="FI149" s="63"/>
      <c r="FJ149" s="63"/>
      <c r="FK149" s="63"/>
      <c r="FL149" s="63"/>
      <c r="FM149" s="63"/>
      <c r="FN149" s="63"/>
      <c r="FO149" s="63"/>
      <c r="FP149" s="63"/>
      <c r="FQ149" s="63"/>
      <c r="FR149" s="63"/>
      <c r="FS149" s="63"/>
      <c r="FT149" s="63"/>
      <c r="FU149" s="63"/>
      <c r="FV149" s="63"/>
      <c r="FW149" s="63"/>
      <c r="FX149" s="63"/>
      <c r="FY149" s="63"/>
      <c r="FZ149" s="63"/>
      <c r="GA149" s="63"/>
      <c r="GB149" s="63"/>
      <c r="GC149" s="63"/>
      <c r="GD149" s="63"/>
      <c r="GE149" s="63"/>
      <c r="GF149" s="63"/>
      <c r="GG149" s="63"/>
      <c r="GH149" s="63"/>
      <c r="GI149" s="63"/>
      <c r="GJ149" s="63"/>
      <c r="GK149" s="63"/>
      <c r="GL149" s="63"/>
      <c r="GM149" s="63"/>
      <c r="GN149" s="63"/>
      <c r="GO149" s="63"/>
      <c r="GP149" s="63"/>
      <c r="GQ149" s="63"/>
      <c r="GR149" s="63"/>
      <c r="GS149" s="63"/>
      <c r="GT149" s="63"/>
      <c r="GU149" s="63"/>
      <c r="GV149" s="63"/>
      <c r="GW149" s="63"/>
      <c r="GX149" s="63"/>
      <c r="GY149" s="63"/>
      <c r="GZ149" s="63"/>
      <c r="HA149" s="63"/>
      <c r="HB149" s="63"/>
      <c r="HC149" s="63"/>
      <c r="HD149" s="63"/>
      <c r="HE149" s="63"/>
      <c r="HF149" s="63"/>
      <c r="HG149" s="63"/>
      <c r="HH149" s="63"/>
      <c r="HI149" s="63"/>
      <c r="HJ149" s="63"/>
      <c r="HK149" s="63"/>
      <c r="HL149" s="63"/>
      <c r="HM149" s="63"/>
      <c r="HN149" s="63"/>
      <c r="HO149" s="63"/>
      <c r="HP149" s="63"/>
      <c r="HQ149" s="63"/>
      <c r="HR149" s="63"/>
      <c r="HS149" s="63"/>
      <c r="HT149" s="63"/>
      <c r="HU149" s="63"/>
      <c r="HV149" s="63"/>
      <c r="HW149" s="63"/>
      <c r="HX149" s="63"/>
      <c r="HY149" s="63"/>
      <c r="HZ149" s="63"/>
      <c r="IA149" s="63"/>
      <c r="IB149" s="63"/>
      <c r="IC149" s="63"/>
      <c r="ID149" s="63"/>
      <c r="IE149" s="63"/>
      <c r="IF149" s="63"/>
      <c r="IG149" s="63"/>
      <c r="IH149" s="63"/>
      <c r="II149" s="63"/>
      <c r="IJ149" s="63"/>
      <c r="IK149" s="63"/>
      <c r="IL149" s="63"/>
      <c r="IM149" s="63"/>
      <c r="IN149" s="63"/>
      <c r="IO149" s="63"/>
      <c r="IP149" s="63"/>
      <c r="IQ149" s="63"/>
      <c r="IR149" s="63"/>
      <c r="IS149" s="63"/>
      <c r="IT149" s="63"/>
      <c r="IU149" s="63"/>
      <c r="IV149" s="63"/>
      <c r="IW149" s="63"/>
      <c r="IX149" s="63"/>
      <c r="IY149" s="63"/>
      <c r="IZ149" s="63"/>
      <c r="JA149" s="63"/>
      <c r="JB149" s="63"/>
      <c r="JC149" s="63"/>
      <c r="JD149" s="63"/>
      <c r="JE149" s="63"/>
      <c r="JF149" s="63"/>
      <c r="JG149" s="63"/>
      <c r="JH149" s="63"/>
      <c r="JI149" s="63"/>
      <c r="JJ149" s="63"/>
      <c r="JK149" s="63"/>
      <c r="JL149" s="63"/>
      <c r="JM149" s="63"/>
      <c r="JN149" s="63"/>
      <c r="JO149" s="63"/>
      <c r="JP149" s="63"/>
      <c r="JQ149" s="63"/>
    </row>
    <row r="150" spans="1:277" s="4" customFormat="1" x14ac:dyDescent="0.25">
      <c r="A150" s="9" t="s">
        <v>36</v>
      </c>
      <c r="B150" s="9">
        <f>COUNTIFS(E150:JQ150,"x")</f>
        <v>1</v>
      </c>
      <c r="C150" s="10"/>
      <c r="D150" s="21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  <c r="BL150" s="63"/>
      <c r="BM150" s="63"/>
      <c r="BN150" s="63"/>
      <c r="BO150" s="63"/>
      <c r="BP150" s="63"/>
      <c r="BQ150" s="63"/>
      <c r="BR150" s="63"/>
      <c r="BS150" s="63"/>
      <c r="BT150" s="63"/>
      <c r="BU150" s="63"/>
      <c r="BV150" s="63"/>
      <c r="BW150" s="63"/>
      <c r="BX150" s="63"/>
      <c r="BY150" s="63"/>
      <c r="BZ150" s="63"/>
      <c r="CA150" s="63"/>
      <c r="CB150" s="63"/>
      <c r="CC150" s="63"/>
      <c r="CD150" s="63"/>
      <c r="CE150" s="63"/>
      <c r="CF150" s="63"/>
      <c r="CG150" s="63"/>
      <c r="CH150" s="63"/>
      <c r="CI150" s="63"/>
      <c r="CJ150" s="63"/>
      <c r="CK150" s="63"/>
      <c r="CL150" s="63"/>
      <c r="CM150" s="63"/>
      <c r="CN150" s="63"/>
      <c r="CO150" s="63"/>
      <c r="CP150" s="63"/>
      <c r="CQ150" s="63"/>
      <c r="CR150" s="63"/>
      <c r="CS150" s="63"/>
      <c r="CT150" s="63"/>
      <c r="CU150" s="63"/>
      <c r="CV150" s="63"/>
      <c r="CW150" s="63"/>
      <c r="CX150" s="63"/>
      <c r="CY150" s="63"/>
      <c r="CZ150" s="63"/>
      <c r="DA150" s="63"/>
      <c r="DB150" s="63"/>
      <c r="DC150" s="63"/>
      <c r="DD150" s="63"/>
      <c r="DE150" s="63"/>
      <c r="DF150" s="63"/>
      <c r="DG150" s="63"/>
      <c r="DH150" s="63"/>
      <c r="DI150" s="63"/>
      <c r="DJ150" s="63"/>
      <c r="DK150" s="63"/>
      <c r="DL150" s="63"/>
      <c r="DM150" s="63"/>
      <c r="DN150" s="63"/>
      <c r="DO150" s="63"/>
      <c r="DP150" s="63"/>
      <c r="DQ150" s="63"/>
      <c r="DR150" s="63"/>
      <c r="DS150" s="63"/>
      <c r="DT150" s="63"/>
      <c r="DU150" s="63"/>
      <c r="DV150" s="63"/>
      <c r="DW150" s="63"/>
      <c r="DX150" s="63"/>
      <c r="DY150" s="63"/>
      <c r="DZ150" s="63"/>
      <c r="EA150" s="63"/>
      <c r="EB150" s="63"/>
      <c r="EC150" s="63"/>
      <c r="ED150" s="63"/>
      <c r="EE150" s="63"/>
      <c r="EF150" s="63"/>
      <c r="EG150" s="63"/>
      <c r="EH150" s="63"/>
      <c r="EI150" s="63"/>
      <c r="EJ150" s="63"/>
      <c r="EK150" s="63"/>
      <c r="EL150" s="63"/>
      <c r="EM150" s="63"/>
      <c r="EN150" s="63"/>
      <c r="EO150" s="63"/>
      <c r="EP150" s="63"/>
      <c r="EQ150" s="63"/>
      <c r="ER150" s="63"/>
      <c r="ES150" s="63"/>
      <c r="ET150" s="63"/>
      <c r="EU150" s="63"/>
      <c r="EV150" s="63"/>
      <c r="EW150" s="63"/>
      <c r="EX150" s="63"/>
      <c r="EY150" s="63"/>
      <c r="EZ150" s="63"/>
      <c r="FA150" s="63"/>
      <c r="FB150" s="63"/>
      <c r="FC150" s="63"/>
      <c r="FD150" s="63"/>
      <c r="FE150" s="63"/>
      <c r="FF150" s="63"/>
      <c r="FG150" s="63"/>
      <c r="FH150" s="63"/>
      <c r="FI150" s="63"/>
      <c r="FJ150" s="63"/>
      <c r="FK150" s="63"/>
      <c r="FL150" s="63"/>
      <c r="FM150" s="63"/>
      <c r="FN150" s="63"/>
      <c r="FO150" s="63"/>
      <c r="FP150" s="63"/>
      <c r="FQ150" s="63"/>
      <c r="FR150" s="63"/>
      <c r="FS150" s="63"/>
      <c r="FT150" s="63"/>
      <c r="FU150" s="63"/>
      <c r="FV150" s="63"/>
      <c r="FW150" s="63"/>
      <c r="FX150" s="63"/>
      <c r="FY150" s="63"/>
      <c r="FZ150" s="63"/>
      <c r="GA150" s="63"/>
      <c r="GB150" s="63"/>
      <c r="GC150" s="63"/>
      <c r="GD150" s="63"/>
      <c r="GE150" s="63"/>
      <c r="GF150" s="63"/>
      <c r="GG150" s="63"/>
      <c r="GH150" s="63"/>
      <c r="GI150" s="63"/>
      <c r="GJ150" s="63"/>
      <c r="GK150" s="63"/>
      <c r="GL150" s="63"/>
      <c r="GM150" s="63"/>
      <c r="GN150" s="63"/>
      <c r="GO150" s="63"/>
      <c r="GP150" s="63"/>
      <c r="GQ150" s="63"/>
      <c r="GR150" s="63"/>
      <c r="GS150" s="63"/>
      <c r="GT150" s="63"/>
      <c r="GU150" s="63"/>
      <c r="GV150" s="63"/>
      <c r="GW150" s="63"/>
      <c r="GX150" s="63"/>
      <c r="GY150" s="63"/>
      <c r="GZ150" s="63"/>
      <c r="HA150" s="63"/>
      <c r="HB150" s="63"/>
      <c r="HC150" s="63"/>
      <c r="HD150" s="63"/>
      <c r="HE150" s="63"/>
      <c r="HF150" s="63"/>
      <c r="HG150" s="63"/>
      <c r="HH150" s="63"/>
      <c r="HI150" s="63"/>
      <c r="HJ150" s="63"/>
      <c r="HK150" s="63"/>
      <c r="HL150" s="63"/>
      <c r="HM150" s="63"/>
      <c r="HN150" s="63"/>
      <c r="HO150" s="63"/>
      <c r="HP150" s="63"/>
      <c r="HQ150" s="63"/>
      <c r="HR150" s="63"/>
      <c r="HS150" s="63"/>
      <c r="HT150" s="63"/>
      <c r="HU150" s="63"/>
      <c r="HV150" s="63"/>
      <c r="HW150" s="63"/>
      <c r="HX150" s="63"/>
      <c r="HY150" s="63"/>
      <c r="HZ150" s="63"/>
      <c r="IA150" s="63"/>
      <c r="IB150" s="63"/>
      <c r="IC150" s="63"/>
      <c r="ID150" s="63"/>
      <c r="IE150" s="63"/>
      <c r="IF150" s="63"/>
      <c r="IG150" s="63"/>
      <c r="IH150" s="63"/>
      <c r="II150" s="63"/>
      <c r="IJ150" s="63"/>
      <c r="IK150" s="63"/>
      <c r="IL150" s="63"/>
      <c r="IM150" s="63"/>
      <c r="IN150" s="63" t="s">
        <v>17</v>
      </c>
      <c r="IO150" s="63"/>
      <c r="IP150" s="63"/>
      <c r="IQ150" s="63"/>
      <c r="IR150" s="63"/>
      <c r="IS150" s="63"/>
      <c r="IT150" s="63"/>
      <c r="IU150" s="63"/>
      <c r="IV150" s="63"/>
      <c r="IW150" s="63"/>
      <c r="IX150" s="63"/>
      <c r="IY150" s="63"/>
      <c r="IZ150" s="63"/>
      <c r="JA150" s="63"/>
      <c r="JB150" s="63"/>
      <c r="JC150" s="63"/>
      <c r="JD150" s="63"/>
      <c r="JE150" s="63"/>
      <c r="JF150" s="63"/>
      <c r="JG150" s="63"/>
      <c r="JH150" s="63"/>
      <c r="JI150" s="63"/>
      <c r="JJ150" s="63"/>
      <c r="JK150" s="63"/>
      <c r="JL150" s="63"/>
      <c r="JM150" s="63"/>
      <c r="JN150" s="63"/>
      <c r="JO150" s="63"/>
      <c r="JP150" s="63"/>
      <c r="JQ150" s="63"/>
    </row>
    <row r="151" spans="1:277" x14ac:dyDescent="0.25">
      <c r="A151" s="6"/>
      <c r="B151" s="6"/>
      <c r="C151" s="6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</row>
    <row r="152" spans="1:277" x14ac:dyDescent="0.25">
      <c r="A152" s="8" t="s">
        <v>28</v>
      </c>
      <c r="B152" s="15">
        <f>SUM(B153:B157)</f>
        <v>5</v>
      </c>
      <c r="C152" s="7">
        <f>(COUNTIFS(E153:JQ157,"x"))*20</f>
        <v>100</v>
      </c>
      <c r="D152" s="19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  <c r="IV152" s="3"/>
      <c r="IW152" s="3"/>
      <c r="IX152" s="3"/>
      <c r="IY152" s="3"/>
      <c r="IZ152" s="3"/>
      <c r="JA152" s="3"/>
      <c r="JB152" s="3"/>
      <c r="JC152" s="3"/>
      <c r="JD152" s="3"/>
      <c r="JE152" s="3"/>
      <c r="JF152" s="3"/>
      <c r="JG152" s="3"/>
      <c r="JH152" s="3"/>
      <c r="JI152" s="3"/>
      <c r="JJ152" s="3"/>
      <c r="JK152" s="3"/>
      <c r="JL152" s="3"/>
      <c r="JM152" s="3"/>
      <c r="JN152" s="3"/>
      <c r="JO152" s="3"/>
      <c r="JP152" s="3"/>
      <c r="JQ152" s="3"/>
    </row>
    <row r="153" spans="1:277" s="5" customFormat="1" x14ac:dyDescent="0.25">
      <c r="A153" s="17" t="s">
        <v>32</v>
      </c>
      <c r="B153" s="11">
        <f>COUNTIFS(E153:JQ153,"x")</f>
        <v>1</v>
      </c>
      <c r="C153" s="12"/>
      <c r="D153" s="22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 t="s">
        <v>17</v>
      </c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  <c r="IM153" s="4"/>
      <c r="IN153" s="4"/>
      <c r="IO153" s="4"/>
      <c r="IP153" s="4"/>
      <c r="IQ153" s="4"/>
      <c r="IR153" s="4"/>
      <c r="IS153" s="4"/>
      <c r="IT153" s="4"/>
      <c r="IU153" s="4"/>
      <c r="IV153" s="4"/>
      <c r="IW153" s="4"/>
      <c r="IX153" s="4"/>
      <c r="IY153" s="4"/>
      <c r="IZ153" s="4"/>
      <c r="JA153" s="4"/>
      <c r="JB153" s="4"/>
      <c r="JC153" s="4"/>
      <c r="JD153" s="4"/>
      <c r="JE153" s="4"/>
      <c r="JF153" s="4"/>
      <c r="JG153" s="4"/>
      <c r="JH153" s="4"/>
      <c r="JI153" s="4"/>
      <c r="JJ153" s="4"/>
      <c r="JK153" s="4"/>
      <c r="JL153" s="4"/>
      <c r="JM153" s="4"/>
      <c r="JN153" s="4"/>
      <c r="JO153" s="4"/>
      <c r="JP153" s="4"/>
      <c r="JQ153" s="4"/>
    </row>
    <row r="154" spans="1:277" s="5" customFormat="1" x14ac:dyDescent="0.25">
      <c r="A154" s="17" t="s">
        <v>33</v>
      </c>
      <c r="B154" s="11">
        <f>COUNTIFS(E154:JQ154,"x")</f>
        <v>1</v>
      </c>
      <c r="C154" s="12"/>
      <c r="D154" s="22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 t="s">
        <v>17</v>
      </c>
      <c r="HJ154" s="4"/>
      <c r="HK154" s="4"/>
      <c r="HL154" s="4"/>
      <c r="HM154" s="4"/>
      <c r="HN154" s="4"/>
      <c r="HO154" s="4"/>
      <c r="HP154" s="4"/>
      <c r="HQ154" s="4"/>
      <c r="HR154" s="4"/>
      <c r="HS154" s="4"/>
      <c r="HT154" s="4"/>
      <c r="HU154" s="4"/>
      <c r="HV154" s="4"/>
      <c r="HW154" s="4"/>
      <c r="HX154" s="4"/>
      <c r="HY154" s="4"/>
      <c r="HZ154" s="4"/>
      <c r="IA154" s="4"/>
      <c r="IB154" s="4"/>
      <c r="IC154" s="4"/>
      <c r="ID154" s="4"/>
      <c r="IE154" s="4"/>
      <c r="IF154" s="4"/>
      <c r="IG154" s="4"/>
      <c r="IH154" s="4"/>
      <c r="II154" s="4"/>
      <c r="IJ154" s="4"/>
      <c r="IK154" s="4"/>
      <c r="IL154" s="4"/>
      <c r="IM154" s="4"/>
      <c r="IN154" s="4"/>
      <c r="IO154" s="4"/>
      <c r="IP154" s="4"/>
      <c r="IQ154" s="4"/>
      <c r="IR154" s="4"/>
      <c r="IS154" s="4"/>
      <c r="IT154" s="4"/>
      <c r="IU154" s="4"/>
      <c r="IV154" s="4"/>
      <c r="IW154" s="4"/>
      <c r="IX154" s="4"/>
      <c r="IY154" s="4"/>
      <c r="IZ154" s="4"/>
      <c r="JA154" s="4"/>
      <c r="JB154" s="4"/>
      <c r="JC154" s="4"/>
      <c r="JD154" s="4"/>
      <c r="JE154" s="4"/>
      <c r="JF154" s="4"/>
      <c r="JG154" s="4"/>
      <c r="JH154" s="4"/>
      <c r="JI154" s="4"/>
      <c r="JJ154" s="4"/>
      <c r="JK154" s="4"/>
      <c r="JL154" s="4"/>
      <c r="JM154" s="4"/>
      <c r="JN154" s="4"/>
      <c r="JO154" s="4"/>
      <c r="JP154" s="4"/>
      <c r="JQ154" s="4"/>
    </row>
    <row r="155" spans="1:277" s="5" customFormat="1" x14ac:dyDescent="0.25">
      <c r="A155" s="9" t="s">
        <v>34</v>
      </c>
      <c r="B155" s="11">
        <f>COUNTIFS(E155:JQ155,"x")</f>
        <v>1</v>
      </c>
      <c r="C155" s="12"/>
      <c r="D155" s="22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 t="s">
        <v>17</v>
      </c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  <c r="HH155" s="4"/>
      <c r="HI155" s="4"/>
      <c r="HJ155" s="4"/>
      <c r="HK155" s="4"/>
      <c r="HL155" s="4"/>
      <c r="HM155" s="4"/>
      <c r="HN155" s="4"/>
      <c r="HO155" s="4"/>
      <c r="HP155" s="4"/>
      <c r="HQ155" s="4"/>
      <c r="HR155" s="4"/>
      <c r="HS155" s="4"/>
      <c r="HT155" s="4"/>
      <c r="HU155" s="4"/>
      <c r="HV155" s="4"/>
      <c r="HW155" s="4"/>
      <c r="HX155" s="4"/>
      <c r="HY155" s="4"/>
      <c r="HZ155" s="4"/>
      <c r="IA155" s="4"/>
      <c r="IB155" s="4"/>
      <c r="IC155" s="4"/>
      <c r="ID155" s="4"/>
      <c r="IE155" s="4"/>
      <c r="IF155" s="4"/>
      <c r="IG155" s="4"/>
      <c r="IH155" s="4"/>
      <c r="II155" s="4"/>
      <c r="IJ155" s="4"/>
      <c r="IK155" s="4"/>
      <c r="IL155" s="4"/>
      <c r="IM155" s="4"/>
      <c r="IN155" s="4"/>
      <c r="IO155" s="4"/>
      <c r="IP155" s="4"/>
      <c r="IQ155" s="4"/>
      <c r="IR155" s="4"/>
      <c r="IS155" s="4"/>
      <c r="IT155" s="4"/>
      <c r="IU155" s="4"/>
      <c r="IV155" s="4"/>
      <c r="IW155" s="4"/>
      <c r="IX155" s="4"/>
      <c r="IY155" s="4"/>
      <c r="IZ155" s="4"/>
      <c r="JA155" s="4"/>
      <c r="JB155" s="4"/>
      <c r="JC155" s="4"/>
      <c r="JD155" s="4"/>
      <c r="JE155" s="4"/>
      <c r="JF155" s="4"/>
      <c r="JG155" s="4"/>
      <c r="JH155" s="4"/>
      <c r="JI155" s="4"/>
      <c r="JJ155" s="4"/>
      <c r="JK155" s="4"/>
      <c r="JL155" s="4"/>
      <c r="JM155" s="4"/>
      <c r="JN155" s="4"/>
      <c r="JO155" s="4"/>
      <c r="JP155" s="4"/>
      <c r="JQ155" s="4"/>
    </row>
    <row r="156" spans="1:277" s="5" customFormat="1" x14ac:dyDescent="0.25">
      <c r="A156" s="9" t="s">
        <v>35</v>
      </c>
      <c r="B156" s="11">
        <f>COUNTIFS(E156:JQ156,"x")</f>
        <v>1</v>
      </c>
      <c r="C156" s="12"/>
      <c r="D156" s="22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4" t="s">
        <v>17</v>
      </c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  <c r="HH156" s="4"/>
      <c r="HI156" s="4"/>
      <c r="HJ156" s="4"/>
      <c r="HK156" s="4"/>
      <c r="HL156" s="4"/>
      <c r="HM156" s="4"/>
      <c r="HN156" s="4"/>
      <c r="HO156" s="4"/>
      <c r="HP156" s="4"/>
      <c r="HQ156" s="4"/>
      <c r="HR156" s="4"/>
      <c r="HS156" s="4"/>
      <c r="HT156" s="4"/>
      <c r="HU156" s="4"/>
      <c r="HV156" s="4"/>
      <c r="HW156" s="4"/>
      <c r="HX156" s="4"/>
      <c r="HY156" s="4"/>
      <c r="HZ156" s="4"/>
      <c r="IA156" s="4"/>
      <c r="IB156" s="4"/>
      <c r="IC156" s="4"/>
      <c r="ID156" s="4"/>
      <c r="IE156" s="4"/>
      <c r="IF156" s="4"/>
      <c r="IG156" s="4"/>
      <c r="IH156" s="4"/>
      <c r="II156" s="4"/>
      <c r="IJ156" s="4"/>
      <c r="IK156" s="4"/>
      <c r="IL156" s="4"/>
      <c r="IM156" s="4"/>
      <c r="IN156" s="4"/>
      <c r="IO156" s="4"/>
      <c r="IP156" s="4"/>
      <c r="IQ156" s="4"/>
      <c r="IR156" s="4"/>
      <c r="IS156" s="4"/>
      <c r="IT156" s="4"/>
      <c r="IU156" s="4"/>
      <c r="IV156" s="4"/>
      <c r="IW156" s="4"/>
      <c r="IX156" s="4"/>
      <c r="IY156" s="4"/>
      <c r="IZ156" s="4"/>
      <c r="JA156" s="4"/>
      <c r="JB156" s="4"/>
      <c r="JC156" s="4"/>
      <c r="JD156" s="4"/>
      <c r="JE156" s="4"/>
      <c r="JF156" s="4"/>
      <c r="JG156" s="4"/>
      <c r="JH156" s="4"/>
      <c r="JI156" s="4"/>
      <c r="JJ156" s="4"/>
      <c r="JK156" s="4"/>
      <c r="JL156" s="4"/>
      <c r="JM156" s="4"/>
      <c r="JN156" s="4"/>
      <c r="JO156" s="4"/>
      <c r="JP156" s="4"/>
      <c r="JQ156" s="4"/>
    </row>
    <row r="157" spans="1:277" s="5" customFormat="1" x14ac:dyDescent="0.25">
      <c r="A157" s="9" t="s">
        <v>36</v>
      </c>
      <c r="B157" s="11">
        <f>COUNTIFS(E157:JQ157,"x")</f>
        <v>1</v>
      </c>
      <c r="C157" s="12"/>
      <c r="D157" s="22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P157" s="4"/>
      <c r="HQ157" s="4"/>
      <c r="HR157" s="4"/>
      <c r="HS157" s="4"/>
      <c r="HT157" s="4"/>
      <c r="HU157" s="4"/>
      <c r="HV157" s="4"/>
      <c r="HW157" s="4"/>
      <c r="HX157" s="4"/>
      <c r="HY157" s="4"/>
      <c r="HZ157" s="4"/>
      <c r="IA157" s="4"/>
      <c r="IB157" s="4"/>
      <c r="IC157" s="4"/>
      <c r="ID157" s="4"/>
      <c r="IE157" s="4"/>
      <c r="IF157" s="4"/>
      <c r="IG157" s="4"/>
      <c r="IH157" s="4"/>
      <c r="II157" s="4"/>
      <c r="IJ157" s="4"/>
      <c r="IK157" s="4"/>
      <c r="IL157" s="4"/>
      <c r="IM157" s="4"/>
      <c r="IN157" s="4" t="s">
        <v>17</v>
      </c>
      <c r="IO157" s="4"/>
      <c r="IP157" s="4"/>
      <c r="IQ157" s="4"/>
      <c r="IR157" s="4"/>
      <c r="IS157" s="4"/>
      <c r="IT157" s="4"/>
      <c r="IU157" s="4"/>
      <c r="IV157" s="4"/>
      <c r="IW157" s="4"/>
      <c r="IX157" s="4"/>
      <c r="IY157" s="4"/>
      <c r="IZ157" s="4"/>
      <c r="JA157" s="4"/>
      <c r="JB157" s="4"/>
      <c r="JC157" s="4"/>
      <c r="JD157" s="4"/>
      <c r="JE157" s="4"/>
      <c r="JF157" s="4"/>
      <c r="JG157" s="4"/>
      <c r="JH157" s="4"/>
      <c r="JI157" s="4"/>
      <c r="JJ157" s="4"/>
      <c r="JK157" s="4"/>
      <c r="JL157" s="4"/>
      <c r="JM157" s="4"/>
      <c r="JN157" s="4"/>
      <c r="JO157" s="4"/>
      <c r="JP157" s="4"/>
      <c r="JQ157" s="4"/>
    </row>
    <row r="158" spans="1:277" x14ac:dyDescent="0.25">
      <c r="A158" s="6"/>
      <c r="B158" s="6"/>
      <c r="C158" s="6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</row>
    <row r="159" spans="1:277" s="3" customFormat="1" x14ac:dyDescent="0.25">
      <c r="A159" s="42" t="s">
        <v>29</v>
      </c>
      <c r="B159" s="15">
        <f>SUM(B160:B164)</f>
        <v>5</v>
      </c>
      <c r="C159" s="7">
        <f>(COUNTIFS(E160:JQ164,"x"))*20</f>
        <v>100</v>
      </c>
      <c r="D159" s="2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60"/>
      <c r="AO159" s="60"/>
      <c r="AP159" s="60"/>
      <c r="AQ159" s="60"/>
      <c r="AR159" s="60"/>
      <c r="AS159" s="60"/>
      <c r="AT159" s="60"/>
      <c r="AU159" s="60"/>
      <c r="AV159" s="60"/>
      <c r="AW159" s="60"/>
      <c r="AX159" s="60"/>
      <c r="AY159" s="60"/>
      <c r="AZ159" s="60"/>
      <c r="BA159" s="60"/>
      <c r="BB159" s="60"/>
      <c r="BC159" s="60"/>
      <c r="BD159" s="60"/>
      <c r="BE159" s="60"/>
      <c r="BF159" s="60"/>
      <c r="BG159" s="60"/>
      <c r="BH159" s="60"/>
      <c r="BI159" s="60"/>
      <c r="BJ159" s="60"/>
      <c r="BK159" s="60"/>
      <c r="BL159" s="61"/>
      <c r="BM159" s="61"/>
      <c r="BN159" s="61"/>
      <c r="BO159" s="61"/>
      <c r="BP159" s="61"/>
      <c r="BQ159" s="61"/>
      <c r="BR159" s="61"/>
      <c r="BS159" s="61"/>
      <c r="BT159" s="61"/>
      <c r="BU159" s="61"/>
      <c r="BV159" s="61"/>
      <c r="BW159" s="61"/>
      <c r="BX159" s="61"/>
      <c r="BY159" s="61"/>
      <c r="BZ159" s="61"/>
      <c r="CA159" s="61"/>
      <c r="CB159" s="61"/>
      <c r="CC159" s="61"/>
      <c r="CD159" s="61"/>
      <c r="CE159" s="61"/>
      <c r="CF159" s="61"/>
      <c r="CG159" s="61"/>
      <c r="CH159" s="61"/>
      <c r="CI159" s="61"/>
      <c r="CJ159" s="61"/>
      <c r="CK159" s="61"/>
      <c r="CL159" s="61"/>
      <c r="CM159" s="61"/>
      <c r="CN159" s="61"/>
      <c r="CO159" s="61"/>
      <c r="CP159" s="61"/>
      <c r="CQ159" s="61"/>
      <c r="CR159" s="61"/>
      <c r="CS159" s="61"/>
      <c r="CT159" s="61"/>
      <c r="CU159" s="61"/>
      <c r="CV159" s="61"/>
      <c r="CW159" s="61"/>
      <c r="CX159" s="61"/>
      <c r="CY159" s="61"/>
      <c r="CZ159" s="61"/>
      <c r="DA159" s="61"/>
      <c r="DB159" s="61"/>
      <c r="DC159" s="61"/>
      <c r="DD159" s="61"/>
      <c r="DE159" s="61"/>
      <c r="DF159" s="61"/>
      <c r="DG159" s="61"/>
      <c r="DH159" s="61"/>
      <c r="DI159" s="61"/>
      <c r="DJ159" s="61"/>
      <c r="DK159" s="61"/>
      <c r="DL159" s="61"/>
      <c r="DM159" s="61"/>
      <c r="DN159" s="61"/>
      <c r="DO159" s="61"/>
      <c r="DP159" s="61"/>
      <c r="DQ159" s="61"/>
      <c r="DR159" s="61"/>
      <c r="DS159" s="61"/>
      <c r="DT159" s="61"/>
      <c r="DU159" s="61"/>
      <c r="DV159" s="61"/>
      <c r="DW159" s="61"/>
      <c r="DX159" s="61"/>
      <c r="DY159" s="61"/>
      <c r="DZ159" s="61"/>
      <c r="EA159" s="61"/>
      <c r="EB159" s="61"/>
      <c r="EC159" s="61"/>
      <c r="ED159" s="61"/>
      <c r="EE159" s="61"/>
      <c r="EF159" s="61"/>
      <c r="EG159" s="61"/>
      <c r="EH159" s="61"/>
      <c r="EI159" s="61"/>
      <c r="EJ159" s="61"/>
      <c r="EK159" s="61"/>
      <c r="EL159" s="61"/>
      <c r="EM159" s="61"/>
      <c r="EN159" s="61"/>
      <c r="EO159" s="61"/>
      <c r="EP159" s="61"/>
      <c r="EQ159" s="61"/>
      <c r="ER159" s="61"/>
      <c r="ES159" s="61"/>
      <c r="ET159" s="61"/>
      <c r="EU159" s="61"/>
      <c r="EV159" s="61"/>
      <c r="EW159" s="61"/>
      <c r="EX159" s="61"/>
      <c r="EY159" s="61"/>
      <c r="EZ159" s="61"/>
      <c r="FA159" s="61"/>
      <c r="FB159" s="61"/>
      <c r="FC159" s="61"/>
      <c r="FD159" s="61"/>
      <c r="FE159" s="61"/>
      <c r="FF159" s="61"/>
      <c r="FG159" s="61"/>
      <c r="FH159" s="61"/>
      <c r="FI159" s="61"/>
      <c r="FJ159" s="61"/>
      <c r="FK159" s="61"/>
      <c r="FL159" s="61"/>
      <c r="FM159" s="61"/>
      <c r="FN159" s="61"/>
      <c r="FO159" s="61"/>
      <c r="FP159" s="61"/>
      <c r="FQ159" s="61"/>
      <c r="FR159" s="61"/>
      <c r="FS159" s="61"/>
      <c r="FT159" s="61"/>
      <c r="FU159" s="61"/>
      <c r="FV159" s="61"/>
      <c r="FW159" s="61"/>
      <c r="FX159" s="61"/>
      <c r="FY159" s="61"/>
      <c r="FZ159" s="61"/>
      <c r="GA159" s="61"/>
      <c r="GB159" s="61"/>
      <c r="GC159" s="61"/>
      <c r="GD159" s="61"/>
      <c r="GE159" s="61"/>
      <c r="GF159" s="61"/>
      <c r="GG159" s="61"/>
      <c r="GH159" s="61"/>
      <c r="GI159" s="61"/>
      <c r="GJ159" s="61"/>
      <c r="GK159" s="61"/>
      <c r="GL159" s="61"/>
      <c r="GM159" s="61"/>
      <c r="GN159" s="61"/>
      <c r="GO159" s="61"/>
      <c r="GP159" s="61"/>
      <c r="GQ159" s="61"/>
      <c r="GR159" s="61"/>
      <c r="GS159" s="61"/>
      <c r="GT159" s="61"/>
      <c r="GU159" s="61"/>
      <c r="GV159" s="61"/>
      <c r="GW159" s="61"/>
      <c r="GX159" s="61"/>
      <c r="GY159" s="61"/>
      <c r="GZ159" s="61"/>
      <c r="HA159" s="61"/>
      <c r="HB159" s="61"/>
      <c r="HC159" s="61"/>
      <c r="HD159" s="61"/>
      <c r="HE159" s="61"/>
      <c r="HF159" s="61"/>
      <c r="HG159" s="61"/>
      <c r="HH159" s="61"/>
      <c r="HI159" s="61"/>
      <c r="HJ159" s="61"/>
      <c r="HK159" s="61"/>
      <c r="HL159" s="61"/>
      <c r="HM159" s="61"/>
      <c r="HN159" s="61"/>
      <c r="HO159" s="61"/>
      <c r="HP159" s="61"/>
      <c r="HQ159" s="61"/>
      <c r="HR159" s="61"/>
      <c r="HS159" s="61"/>
      <c r="HT159" s="61"/>
      <c r="HU159" s="61"/>
      <c r="HV159" s="61"/>
      <c r="HW159" s="61"/>
      <c r="HX159" s="61"/>
      <c r="HY159" s="61"/>
      <c r="HZ159" s="61"/>
      <c r="IA159" s="61"/>
      <c r="IB159" s="61"/>
      <c r="IC159" s="61"/>
      <c r="ID159" s="61"/>
      <c r="IE159" s="61"/>
      <c r="IF159" s="61"/>
      <c r="IG159" s="61"/>
      <c r="IH159" s="61"/>
      <c r="II159" s="61"/>
      <c r="IJ159" s="61"/>
      <c r="IK159" s="61"/>
      <c r="IL159" s="61"/>
      <c r="IM159" s="61"/>
      <c r="IN159" s="61"/>
      <c r="IO159" s="61"/>
      <c r="IP159" s="61"/>
      <c r="IQ159" s="61"/>
      <c r="IR159" s="61"/>
      <c r="IS159" s="61"/>
      <c r="IT159" s="61"/>
      <c r="IU159" s="61"/>
      <c r="IV159" s="61"/>
      <c r="IW159" s="61"/>
      <c r="IX159" s="61"/>
      <c r="IY159" s="61"/>
      <c r="IZ159" s="61"/>
      <c r="JA159" s="61"/>
      <c r="JB159" s="61"/>
      <c r="JC159" s="61"/>
      <c r="JD159" s="61"/>
      <c r="JE159" s="61"/>
      <c r="JF159" s="61"/>
      <c r="JG159" s="61"/>
      <c r="JH159" s="61"/>
      <c r="JI159" s="61"/>
      <c r="JJ159" s="61"/>
      <c r="JK159" s="61"/>
      <c r="JL159" s="61"/>
      <c r="JM159" s="61"/>
      <c r="JN159" s="61"/>
      <c r="JO159" s="61"/>
      <c r="JP159" s="61"/>
      <c r="JQ159" s="61"/>
    </row>
    <row r="160" spans="1:277" s="4" customFormat="1" x14ac:dyDescent="0.25">
      <c r="A160" s="11" t="s">
        <v>32</v>
      </c>
      <c r="B160" s="9">
        <f>COUNTIFS(E160:JQ160,"x")</f>
        <v>1</v>
      </c>
      <c r="C160" s="10"/>
      <c r="D160" s="21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 t="s">
        <v>17</v>
      </c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  <c r="BD160" s="62"/>
      <c r="BE160" s="62"/>
      <c r="BF160" s="62"/>
      <c r="BG160" s="62"/>
      <c r="BH160" s="62"/>
      <c r="BI160" s="62"/>
      <c r="BJ160" s="62"/>
      <c r="BK160" s="62"/>
      <c r="BL160" s="63"/>
      <c r="BM160" s="63"/>
      <c r="BN160" s="63"/>
      <c r="BO160" s="63"/>
      <c r="BP160" s="63"/>
      <c r="BQ160" s="63"/>
      <c r="BR160" s="63"/>
      <c r="BS160" s="63"/>
      <c r="BT160" s="63"/>
      <c r="BU160" s="63"/>
      <c r="BV160" s="63"/>
      <c r="BW160" s="63"/>
      <c r="BX160" s="63"/>
      <c r="BY160" s="63"/>
      <c r="BZ160" s="63"/>
      <c r="CA160" s="63"/>
      <c r="CB160" s="63"/>
      <c r="CC160" s="63"/>
      <c r="CD160" s="63"/>
      <c r="CE160" s="63"/>
      <c r="CF160" s="63"/>
      <c r="CG160" s="63"/>
      <c r="CH160" s="63"/>
      <c r="CI160" s="63"/>
      <c r="CJ160" s="63"/>
      <c r="CK160" s="63"/>
      <c r="CL160" s="63"/>
      <c r="CM160" s="63"/>
      <c r="CN160" s="63"/>
      <c r="CO160" s="63"/>
      <c r="CP160" s="63"/>
      <c r="CQ160" s="63"/>
      <c r="CR160" s="63"/>
      <c r="CS160" s="63"/>
      <c r="CT160" s="63"/>
      <c r="CU160" s="63"/>
      <c r="CV160" s="63"/>
      <c r="CW160" s="63"/>
      <c r="CX160" s="63"/>
      <c r="CY160" s="63"/>
      <c r="CZ160" s="63"/>
      <c r="DA160" s="63"/>
      <c r="DB160" s="63"/>
      <c r="DC160" s="63"/>
      <c r="DD160" s="63"/>
      <c r="DE160" s="63"/>
      <c r="DF160" s="63"/>
      <c r="DG160" s="63"/>
      <c r="DH160" s="63"/>
      <c r="DI160" s="63"/>
      <c r="DJ160" s="63"/>
      <c r="DK160" s="63"/>
      <c r="DL160" s="63"/>
      <c r="DM160" s="63"/>
      <c r="DN160" s="63"/>
      <c r="DO160" s="63"/>
      <c r="DP160" s="63"/>
      <c r="DQ160" s="63"/>
      <c r="DR160" s="63"/>
      <c r="DS160" s="63"/>
      <c r="DT160" s="63"/>
      <c r="DU160" s="63"/>
      <c r="DV160" s="63"/>
      <c r="DW160" s="63"/>
      <c r="DX160" s="63"/>
      <c r="DY160" s="63"/>
      <c r="DZ160" s="63"/>
      <c r="EA160" s="63"/>
      <c r="EB160" s="63"/>
      <c r="EC160" s="63"/>
      <c r="ED160" s="63"/>
      <c r="EE160" s="63"/>
      <c r="EF160" s="63"/>
      <c r="EG160" s="63"/>
      <c r="EH160" s="63"/>
      <c r="EI160" s="63"/>
      <c r="EJ160" s="63"/>
      <c r="EK160" s="63"/>
      <c r="EL160" s="63"/>
      <c r="EM160" s="63"/>
      <c r="EN160" s="63"/>
      <c r="EO160" s="63"/>
      <c r="EP160" s="63"/>
      <c r="EQ160" s="63"/>
      <c r="ER160" s="63"/>
      <c r="ES160" s="63"/>
      <c r="ET160" s="63"/>
      <c r="EU160" s="63"/>
      <c r="EV160" s="63"/>
      <c r="EW160" s="63"/>
      <c r="EX160" s="63"/>
      <c r="EY160" s="63"/>
      <c r="EZ160" s="63"/>
      <c r="FA160" s="63"/>
      <c r="FB160" s="63"/>
      <c r="FC160" s="63"/>
      <c r="FD160" s="63"/>
      <c r="FE160" s="63"/>
      <c r="FF160" s="63"/>
      <c r="FG160" s="63"/>
      <c r="FH160" s="63"/>
      <c r="FI160" s="63"/>
      <c r="FJ160" s="63"/>
      <c r="FK160" s="63"/>
      <c r="FL160" s="63"/>
      <c r="FM160" s="63"/>
      <c r="FN160" s="63"/>
      <c r="FO160" s="63"/>
      <c r="FP160" s="63"/>
      <c r="FQ160" s="63"/>
      <c r="FR160" s="63"/>
      <c r="FS160" s="63"/>
      <c r="FT160" s="63"/>
      <c r="FU160" s="63"/>
      <c r="FV160" s="63"/>
      <c r="FW160" s="63"/>
      <c r="FX160" s="63"/>
      <c r="FY160" s="63"/>
      <c r="FZ160" s="63"/>
      <c r="GA160" s="63"/>
      <c r="GB160" s="63"/>
      <c r="GC160" s="63"/>
      <c r="GD160" s="63"/>
      <c r="GE160" s="63"/>
      <c r="GF160" s="63"/>
      <c r="GG160" s="63"/>
      <c r="GH160" s="63"/>
      <c r="GI160" s="63"/>
      <c r="GJ160" s="63"/>
      <c r="GK160" s="63"/>
      <c r="GL160" s="63"/>
      <c r="GM160" s="63"/>
      <c r="GN160" s="63"/>
      <c r="GO160" s="63"/>
      <c r="GP160" s="63"/>
      <c r="GQ160" s="63"/>
      <c r="GR160" s="63"/>
      <c r="GS160" s="63"/>
      <c r="GT160" s="63"/>
      <c r="GU160" s="63"/>
      <c r="GV160" s="63"/>
      <c r="GW160" s="63"/>
      <c r="GX160" s="63"/>
      <c r="GY160" s="63"/>
      <c r="GZ160" s="63"/>
      <c r="HA160" s="63"/>
      <c r="HB160" s="63"/>
      <c r="HC160" s="63"/>
      <c r="HD160" s="63"/>
      <c r="HE160" s="63"/>
      <c r="HF160" s="63"/>
      <c r="HG160" s="63"/>
      <c r="HH160" s="63"/>
      <c r="HI160" s="63"/>
      <c r="HJ160" s="63"/>
      <c r="HK160" s="63"/>
      <c r="HL160" s="63"/>
      <c r="HM160" s="63"/>
      <c r="HN160" s="63"/>
      <c r="HO160" s="63"/>
      <c r="HP160" s="63"/>
      <c r="HQ160" s="63"/>
      <c r="HR160" s="63"/>
      <c r="HS160" s="63"/>
      <c r="HT160" s="63"/>
      <c r="HU160" s="63"/>
      <c r="HV160" s="63"/>
      <c r="HW160" s="63"/>
      <c r="HX160" s="63"/>
      <c r="HY160" s="63"/>
      <c r="HZ160" s="63"/>
      <c r="IA160" s="63"/>
      <c r="IB160" s="63"/>
      <c r="IC160" s="63"/>
      <c r="ID160" s="63"/>
      <c r="IE160" s="63"/>
      <c r="IF160" s="63"/>
      <c r="IG160" s="63"/>
      <c r="IH160" s="63"/>
      <c r="II160" s="63"/>
      <c r="IJ160" s="63"/>
      <c r="IK160" s="63"/>
      <c r="IL160" s="63"/>
      <c r="IM160" s="63"/>
      <c r="IN160" s="63"/>
      <c r="IO160" s="63"/>
      <c r="IP160" s="63"/>
      <c r="IQ160" s="63"/>
      <c r="IR160" s="63"/>
      <c r="IS160" s="63"/>
      <c r="IT160" s="63"/>
      <c r="IU160" s="63"/>
      <c r="IV160" s="63"/>
      <c r="IW160" s="63"/>
      <c r="IX160" s="63"/>
      <c r="IY160" s="63"/>
      <c r="IZ160" s="63"/>
      <c r="JA160" s="63"/>
      <c r="JB160" s="63"/>
      <c r="JC160" s="63"/>
      <c r="JD160" s="63"/>
      <c r="JE160" s="63"/>
      <c r="JF160" s="63"/>
      <c r="JG160" s="63"/>
      <c r="JH160" s="63"/>
      <c r="JI160" s="63"/>
      <c r="JJ160" s="63"/>
      <c r="JK160" s="63"/>
      <c r="JL160" s="63"/>
      <c r="JM160" s="63"/>
      <c r="JN160" s="63"/>
      <c r="JO160" s="63"/>
      <c r="JP160" s="63"/>
      <c r="JQ160" s="63"/>
    </row>
    <row r="161" spans="1:277" s="4" customFormat="1" x14ac:dyDescent="0.25">
      <c r="A161" s="11" t="s">
        <v>33</v>
      </c>
      <c r="B161" s="9">
        <f>COUNTIFS(E161:JQ161,"x")</f>
        <v>1</v>
      </c>
      <c r="C161" s="10"/>
      <c r="D161" s="21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  <c r="BL161" s="63"/>
      <c r="BM161" s="63"/>
      <c r="BN161" s="63"/>
      <c r="BO161" s="63"/>
      <c r="BP161" s="63"/>
      <c r="BQ161" s="63"/>
      <c r="BR161" s="63"/>
      <c r="BS161" s="63"/>
      <c r="BT161" s="63"/>
      <c r="BU161" s="63"/>
      <c r="BV161" s="63"/>
      <c r="BW161" s="63"/>
      <c r="BX161" s="63"/>
      <c r="BY161" s="63"/>
      <c r="BZ161" s="63"/>
      <c r="CA161" s="63"/>
      <c r="CB161" s="63"/>
      <c r="CC161" s="63"/>
      <c r="CD161" s="63"/>
      <c r="CE161" s="63"/>
      <c r="CF161" s="63"/>
      <c r="CG161" s="63"/>
      <c r="CH161" s="63"/>
      <c r="CI161" s="63"/>
      <c r="CJ161" s="63"/>
      <c r="CK161" s="63"/>
      <c r="CL161" s="63"/>
      <c r="CM161" s="63"/>
      <c r="CN161" s="63"/>
      <c r="CO161" s="63"/>
      <c r="CP161" s="63"/>
      <c r="CQ161" s="63"/>
      <c r="CR161" s="63"/>
      <c r="CS161" s="63"/>
      <c r="CT161" s="63"/>
      <c r="CU161" s="63"/>
      <c r="CV161" s="63"/>
      <c r="CW161" s="63"/>
      <c r="CX161" s="63"/>
      <c r="CY161" s="63"/>
      <c r="CZ161" s="63"/>
      <c r="DA161" s="63"/>
      <c r="DB161" s="63"/>
      <c r="DC161" s="63"/>
      <c r="DD161" s="63"/>
      <c r="DE161" s="63"/>
      <c r="DF161" s="63"/>
      <c r="DG161" s="63"/>
      <c r="DH161" s="63"/>
      <c r="DI161" s="63"/>
      <c r="DJ161" s="63"/>
      <c r="DK161" s="63"/>
      <c r="DL161" s="63"/>
      <c r="DM161" s="63"/>
      <c r="DN161" s="63"/>
      <c r="DO161" s="63"/>
      <c r="DP161" s="63"/>
      <c r="DQ161" s="63"/>
      <c r="DR161" s="63"/>
      <c r="DS161" s="63"/>
      <c r="DT161" s="63"/>
      <c r="DU161" s="63"/>
      <c r="DV161" s="63"/>
      <c r="DW161" s="63"/>
      <c r="DX161" s="63"/>
      <c r="DY161" s="63"/>
      <c r="DZ161" s="63"/>
      <c r="EA161" s="63"/>
      <c r="EB161" s="63"/>
      <c r="EC161" s="63"/>
      <c r="ED161" s="63"/>
      <c r="EE161" s="63"/>
      <c r="EF161" s="63"/>
      <c r="EG161" s="63"/>
      <c r="EH161" s="63"/>
      <c r="EI161" s="63"/>
      <c r="EJ161" s="63"/>
      <c r="EK161" s="63"/>
      <c r="EL161" s="63"/>
      <c r="EM161" s="63"/>
      <c r="EN161" s="63"/>
      <c r="EO161" s="63"/>
      <c r="EP161" s="63"/>
      <c r="EQ161" s="63"/>
      <c r="ER161" s="63"/>
      <c r="ES161" s="63"/>
      <c r="ET161" s="63"/>
      <c r="EU161" s="63"/>
      <c r="EV161" s="63"/>
      <c r="EW161" s="63"/>
      <c r="EX161" s="63"/>
      <c r="EY161" s="63"/>
      <c r="EZ161" s="63"/>
      <c r="FA161" s="63"/>
      <c r="FB161" s="63"/>
      <c r="FC161" s="63"/>
      <c r="FD161" s="63"/>
      <c r="FE161" s="63"/>
      <c r="FF161" s="63"/>
      <c r="FG161" s="63"/>
      <c r="FH161" s="63"/>
      <c r="FI161" s="63"/>
      <c r="FJ161" s="63"/>
      <c r="FK161" s="63"/>
      <c r="FL161" s="63"/>
      <c r="FM161" s="63"/>
      <c r="FN161" s="63"/>
      <c r="FO161" s="63"/>
      <c r="FP161" s="63"/>
      <c r="FQ161" s="63"/>
      <c r="FR161" s="63"/>
      <c r="FS161" s="63"/>
      <c r="FT161" s="63"/>
      <c r="FU161" s="63"/>
      <c r="FV161" s="63"/>
      <c r="FW161" s="63"/>
      <c r="FX161" s="63"/>
      <c r="FY161" s="63"/>
      <c r="FZ161" s="63"/>
      <c r="GA161" s="63"/>
      <c r="GB161" s="63"/>
      <c r="GC161" s="63"/>
      <c r="GD161" s="63"/>
      <c r="GE161" s="63"/>
      <c r="GF161" s="63"/>
      <c r="GG161" s="63"/>
      <c r="GH161" s="63"/>
      <c r="GI161" s="63"/>
      <c r="GJ161" s="63"/>
      <c r="GK161" s="63"/>
      <c r="GL161" s="63"/>
      <c r="GM161" s="63"/>
      <c r="GN161" s="63"/>
      <c r="GO161" s="63"/>
      <c r="GP161" s="63"/>
      <c r="GQ161" s="63"/>
      <c r="GR161" s="63"/>
      <c r="GS161" s="63"/>
      <c r="GT161" s="63"/>
      <c r="GU161" s="63"/>
      <c r="GV161" s="63"/>
      <c r="GW161" s="63"/>
      <c r="GX161" s="63"/>
      <c r="GY161" s="63"/>
      <c r="GZ161" s="63"/>
      <c r="HA161" s="63"/>
      <c r="HB161" s="63"/>
      <c r="HC161" s="63"/>
      <c r="HD161" s="63"/>
      <c r="HE161" s="63"/>
      <c r="HF161" s="63"/>
      <c r="HG161" s="63"/>
      <c r="HH161" s="63"/>
      <c r="HI161" s="63" t="s">
        <v>17</v>
      </c>
      <c r="HJ161" s="63"/>
      <c r="HK161" s="63"/>
      <c r="HL161" s="63"/>
      <c r="HM161" s="63"/>
      <c r="HN161" s="63"/>
      <c r="HO161" s="63"/>
      <c r="HP161" s="63"/>
      <c r="HQ161" s="63"/>
      <c r="HR161" s="63"/>
      <c r="HS161" s="63"/>
      <c r="HT161" s="63"/>
      <c r="HU161" s="63"/>
      <c r="HV161" s="63"/>
      <c r="HW161" s="63"/>
      <c r="HX161" s="63"/>
      <c r="HY161" s="63"/>
      <c r="HZ161" s="63"/>
      <c r="IA161" s="63"/>
      <c r="IB161" s="63"/>
      <c r="IC161" s="63"/>
      <c r="ID161" s="63"/>
      <c r="IE161" s="63"/>
      <c r="IF161" s="63"/>
      <c r="IG161" s="63"/>
      <c r="IH161" s="63"/>
      <c r="II161" s="63"/>
      <c r="IJ161" s="63"/>
      <c r="IK161" s="63"/>
      <c r="IL161" s="63"/>
      <c r="IM161" s="63"/>
      <c r="IN161" s="63"/>
      <c r="IO161" s="63"/>
      <c r="IP161" s="63"/>
      <c r="IQ161" s="63"/>
      <c r="IR161" s="63"/>
      <c r="IS161" s="63"/>
      <c r="IT161" s="63"/>
      <c r="IU161" s="63"/>
      <c r="IV161" s="63"/>
      <c r="IW161" s="63"/>
      <c r="IX161" s="63"/>
      <c r="IY161" s="63"/>
      <c r="IZ161" s="63"/>
      <c r="JA161" s="63"/>
      <c r="JB161" s="63"/>
      <c r="JC161" s="63"/>
      <c r="JD161" s="63"/>
      <c r="JE161" s="63"/>
      <c r="JF161" s="63"/>
      <c r="JG161" s="63"/>
      <c r="JH161" s="63"/>
      <c r="JI161" s="63"/>
      <c r="JJ161" s="63"/>
      <c r="JK161" s="63"/>
      <c r="JL161" s="63"/>
      <c r="JM161" s="63"/>
      <c r="JN161" s="63"/>
      <c r="JO161" s="63"/>
      <c r="JP161" s="63"/>
      <c r="JQ161" s="63"/>
    </row>
    <row r="162" spans="1:277" s="4" customFormat="1" x14ac:dyDescent="0.25">
      <c r="A162" s="11" t="s">
        <v>34</v>
      </c>
      <c r="B162" s="9">
        <f>COUNTIFS(E162:JQ162,"x")</f>
        <v>1</v>
      </c>
      <c r="C162" s="10"/>
      <c r="D162" s="21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  <c r="BD162" s="62"/>
      <c r="BE162" s="62"/>
      <c r="BF162" s="62"/>
      <c r="BG162" s="62"/>
      <c r="BH162" s="62"/>
      <c r="BI162" s="62"/>
      <c r="BJ162" s="62"/>
      <c r="BK162" s="62"/>
      <c r="BL162" s="63"/>
      <c r="BM162" s="63"/>
      <c r="BN162" s="63"/>
      <c r="BO162" s="63"/>
      <c r="BP162" s="63"/>
      <c r="BQ162" s="63"/>
      <c r="BR162" s="63"/>
      <c r="BS162" s="63"/>
      <c r="BT162" s="63"/>
      <c r="BU162" s="63"/>
      <c r="BV162" s="63"/>
      <c r="BW162" s="63"/>
      <c r="BX162" s="63"/>
      <c r="BY162" s="63"/>
      <c r="BZ162" s="63"/>
      <c r="CA162" s="63"/>
      <c r="CB162" s="63"/>
      <c r="CC162" s="63"/>
      <c r="CD162" s="63"/>
      <c r="CE162" s="63"/>
      <c r="CF162" s="63"/>
      <c r="CG162" s="63"/>
      <c r="CH162" s="63"/>
      <c r="CI162" s="63"/>
      <c r="CJ162" s="63"/>
      <c r="CK162" s="63"/>
      <c r="CL162" s="63"/>
      <c r="CM162" s="63"/>
      <c r="CN162" s="63"/>
      <c r="CO162" s="63"/>
      <c r="CP162" s="63"/>
      <c r="CQ162" s="63" t="s">
        <v>17</v>
      </c>
      <c r="CR162" s="63"/>
      <c r="CS162" s="63"/>
      <c r="CT162" s="63"/>
      <c r="CU162" s="63"/>
      <c r="CV162" s="63"/>
      <c r="CW162" s="63"/>
      <c r="CX162" s="63"/>
      <c r="CY162" s="63"/>
      <c r="CZ162" s="63"/>
      <c r="DA162" s="63"/>
      <c r="DB162" s="63"/>
      <c r="DC162" s="63"/>
      <c r="DD162" s="63"/>
      <c r="DE162" s="63"/>
      <c r="DF162" s="63"/>
      <c r="DG162" s="63"/>
      <c r="DH162" s="63"/>
      <c r="DI162" s="63"/>
      <c r="DJ162" s="63"/>
      <c r="DK162" s="63"/>
      <c r="DL162" s="63"/>
      <c r="DM162" s="63"/>
      <c r="DN162" s="63"/>
      <c r="DO162" s="63"/>
      <c r="DP162" s="63"/>
      <c r="DQ162" s="63"/>
      <c r="DR162" s="63"/>
      <c r="DS162" s="63"/>
      <c r="DT162" s="63"/>
      <c r="DU162" s="63"/>
      <c r="DV162" s="63"/>
      <c r="DW162" s="63"/>
      <c r="DX162" s="63"/>
      <c r="DY162" s="63"/>
      <c r="DZ162" s="63"/>
      <c r="EA162" s="63"/>
      <c r="EB162" s="63"/>
      <c r="EC162" s="63"/>
      <c r="ED162" s="63"/>
      <c r="EE162" s="63"/>
      <c r="EF162" s="63"/>
      <c r="EG162" s="63"/>
      <c r="EH162" s="63"/>
      <c r="EI162" s="63"/>
      <c r="EJ162" s="63"/>
      <c r="EK162" s="63"/>
      <c r="EL162" s="63"/>
      <c r="EM162" s="63"/>
      <c r="EN162" s="63"/>
      <c r="EO162" s="63"/>
      <c r="EP162" s="63"/>
      <c r="EQ162" s="63"/>
      <c r="ER162" s="63"/>
      <c r="ES162" s="63"/>
      <c r="ET162" s="63"/>
      <c r="EU162" s="63"/>
      <c r="EV162" s="63"/>
      <c r="EW162" s="63"/>
      <c r="EX162" s="63"/>
      <c r="EY162" s="63"/>
      <c r="EZ162" s="63"/>
      <c r="FA162" s="63"/>
      <c r="FB162" s="63"/>
      <c r="FC162" s="63"/>
      <c r="FD162" s="63"/>
      <c r="FE162" s="63"/>
      <c r="FF162" s="63"/>
      <c r="FG162" s="63"/>
      <c r="FH162" s="63"/>
      <c r="FI162" s="63"/>
      <c r="FJ162" s="63"/>
      <c r="FK162" s="63"/>
      <c r="FL162" s="63"/>
      <c r="FM162" s="63"/>
      <c r="FN162" s="63"/>
      <c r="FO162" s="63"/>
      <c r="FP162" s="63"/>
      <c r="FQ162" s="63"/>
      <c r="FR162" s="63"/>
      <c r="FS162" s="63"/>
      <c r="FT162" s="63"/>
      <c r="FU162" s="63"/>
      <c r="FV162" s="63"/>
      <c r="FW162" s="63"/>
      <c r="FX162" s="63"/>
      <c r="FY162" s="63"/>
      <c r="FZ162" s="63"/>
      <c r="GA162" s="63"/>
      <c r="GB162" s="63"/>
      <c r="GC162" s="63"/>
      <c r="GD162" s="63"/>
      <c r="GE162" s="63"/>
      <c r="GF162" s="63"/>
      <c r="GG162" s="63"/>
      <c r="GH162" s="63"/>
      <c r="GI162" s="63"/>
      <c r="GJ162" s="63"/>
      <c r="GK162" s="63"/>
      <c r="GL162" s="63"/>
      <c r="GM162" s="63"/>
      <c r="GN162" s="63"/>
      <c r="GO162" s="63"/>
      <c r="GP162" s="63"/>
      <c r="GQ162" s="63"/>
      <c r="GR162" s="63"/>
      <c r="GS162" s="63"/>
      <c r="GT162" s="63"/>
      <c r="GU162" s="63"/>
      <c r="GV162" s="63"/>
      <c r="GW162" s="63"/>
      <c r="GX162" s="63"/>
      <c r="GY162" s="63"/>
      <c r="GZ162" s="63"/>
      <c r="HA162" s="63"/>
      <c r="HB162" s="63"/>
      <c r="HC162" s="63"/>
      <c r="HD162" s="63"/>
      <c r="HE162" s="63"/>
      <c r="HF162" s="63"/>
      <c r="HG162" s="63"/>
      <c r="HH162" s="63"/>
      <c r="HI162" s="63"/>
      <c r="HJ162" s="63"/>
      <c r="HK162" s="63"/>
      <c r="HL162" s="63"/>
      <c r="HM162" s="63"/>
      <c r="HN162" s="63"/>
      <c r="HO162" s="63"/>
      <c r="HP162" s="63"/>
      <c r="HQ162" s="63"/>
      <c r="HR162" s="63"/>
      <c r="HS162" s="63"/>
      <c r="HT162" s="63"/>
      <c r="HU162" s="63"/>
      <c r="HV162" s="63"/>
      <c r="HW162" s="63"/>
      <c r="HX162" s="63"/>
      <c r="HY162" s="63"/>
      <c r="HZ162" s="63"/>
      <c r="IA162" s="63"/>
      <c r="IB162" s="63"/>
      <c r="IC162" s="63"/>
      <c r="ID162" s="63"/>
      <c r="IE162" s="63"/>
      <c r="IF162" s="63"/>
      <c r="IG162" s="63"/>
      <c r="IH162" s="63"/>
      <c r="II162" s="63"/>
      <c r="IJ162" s="63"/>
      <c r="IK162" s="63"/>
      <c r="IL162" s="63"/>
      <c r="IM162" s="63"/>
      <c r="IN162" s="63"/>
      <c r="IO162" s="63"/>
      <c r="IP162" s="63"/>
      <c r="IQ162" s="63"/>
      <c r="IR162" s="63"/>
      <c r="IS162" s="63"/>
      <c r="IT162" s="63"/>
      <c r="IU162" s="63"/>
      <c r="IV162" s="63"/>
      <c r="IW162" s="63"/>
      <c r="IX162" s="63"/>
      <c r="IY162" s="63"/>
      <c r="IZ162" s="63"/>
      <c r="JA162" s="63"/>
      <c r="JB162" s="63"/>
      <c r="JC162" s="63"/>
      <c r="JD162" s="63"/>
      <c r="JE162" s="63"/>
      <c r="JF162" s="63"/>
      <c r="JG162" s="63"/>
      <c r="JH162" s="63"/>
      <c r="JI162" s="63"/>
      <c r="JJ162" s="63"/>
      <c r="JK162" s="63"/>
      <c r="JL162" s="63"/>
      <c r="JM162" s="63"/>
      <c r="JN162" s="63"/>
      <c r="JO162" s="63"/>
      <c r="JP162" s="63"/>
      <c r="JQ162" s="63"/>
    </row>
    <row r="163" spans="1:277" s="4" customFormat="1" x14ac:dyDescent="0.25">
      <c r="A163" s="9" t="s">
        <v>35</v>
      </c>
      <c r="B163" s="9">
        <f>COUNTIFS(E163:JQ163,"x")</f>
        <v>1</v>
      </c>
      <c r="C163" s="10"/>
      <c r="D163" s="21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  <c r="BD163" s="62"/>
      <c r="BE163" s="62"/>
      <c r="BF163" s="62"/>
      <c r="BG163" s="62"/>
      <c r="BH163" s="62"/>
      <c r="BI163" s="62"/>
      <c r="BJ163" s="62"/>
      <c r="BK163" s="62"/>
      <c r="BL163" s="63" t="s">
        <v>17</v>
      </c>
      <c r="BM163" s="63"/>
      <c r="BN163" s="63"/>
      <c r="BO163" s="63"/>
      <c r="BP163" s="63"/>
      <c r="BQ163" s="63"/>
      <c r="BR163" s="63"/>
      <c r="BS163" s="63"/>
      <c r="BT163" s="63"/>
      <c r="BU163" s="63"/>
      <c r="BV163" s="63"/>
      <c r="BW163" s="63"/>
      <c r="BX163" s="63"/>
      <c r="BY163" s="63"/>
      <c r="BZ163" s="63"/>
      <c r="CA163" s="63"/>
      <c r="CB163" s="63"/>
      <c r="CC163" s="63"/>
      <c r="CD163" s="63"/>
      <c r="CE163" s="63"/>
      <c r="CF163" s="63"/>
      <c r="CG163" s="63"/>
      <c r="CH163" s="63"/>
      <c r="CI163" s="63"/>
      <c r="CJ163" s="63"/>
      <c r="CK163" s="63"/>
      <c r="CL163" s="63"/>
      <c r="CM163" s="63"/>
      <c r="CN163" s="63"/>
      <c r="CO163" s="63"/>
      <c r="CP163" s="63"/>
      <c r="CQ163" s="63"/>
      <c r="CR163" s="63"/>
      <c r="CS163" s="63"/>
      <c r="CT163" s="63"/>
      <c r="CU163" s="63"/>
      <c r="CV163" s="63"/>
      <c r="CW163" s="63"/>
      <c r="CX163" s="63"/>
      <c r="CY163" s="63"/>
      <c r="CZ163" s="63"/>
      <c r="DA163" s="63"/>
      <c r="DB163" s="63"/>
      <c r="DC163" s="63"/>
      <c r="DD163" s="63"/>
      <c r="DE163" s="63"/>
      <c r="DF163" s="63"/>
      <c r="DG163" s="63"/>
      <c r="DH163" s="63"/>
      <c r="DI163" s="63"/>
      <c r="DJ163" s="63"/>
      <c r="DK163" s="63"/>
      <c r="DL163" s="63"/>
      <c r="DM163" s="63"/>
      <c r="DN163" s="63"/>
      <c r="DO163" s="63"/>
      <c r="DP163" s="63"/>
      <c r="DQ163" s="63"/>
      <c r="DR163" s="63"/>
      <c r="DS163" s="63"/>
      <c r="DT163" s="63"/>
      <c r="DU163" s="63"/>
      <c r="DV163" s="63"/>
      <c r="DW163" s="63"/>
      <c r="DX163" s="63"/>
      <c r="DY163" s="63"/>
      <c r="DZ163" s="63"/>
      <c r="EA163" s="63"/>
      <c r="EB163" s="63"/>
      <c r="EC163" s="63"/>
      <c r="ED163" s="63"/>
      <c r="EE163" s="63"/>
      <c r="EF163" s="63"/>
      <c r="EG163" s="63"/>
      <c r="EH163" s="63"/>
      <c r="EI163" s="63"/>
      <c r="EJ163" s="63"/>
      <c r="EK163" s="63"/>
      <c r="EL163" s="63"/>
      <c r="EM163" s="63"/>
      <c r="EN163" s="63"/>
      <c r="EO163" s="63"/>
      <c r="EP163" s="63"/>
      <c r="EQ163" s="63"/>
      <c r="ER163" s="63"/>
      <c r="ES163" s="63"/>
      <c r="ET163" s="63"/>
      <c r="EU163" s="63"/>
      <c r="EV163" s="63"/>
      <c r="EW163" s="63"/>
      <c r="EX163" s="63"/>
      <c r="EY163" s="63"/>
      <c r="EZ163" s="63"/>
      <c r="FA163" s="63"/>
      <c r="FB163" s="63"/>
      <c r="FC163" s="63"/>
      <c r="FD163" s="63"/>
      <c r="FE163" s="63"/>
      <c r="FF163" s="63"/>
      <c r="FG163" s="63"/>
      <c r="FH163" s="63"/>
      <c r="FI163" s="63"/>
      <c r="FJ163" s="63"/>
      <c r="FK163" s="63"/>
      <c r="FL163" s="63"/>
      <c r="FM163" s="63"/>
      <c r="FN163" s="63"/>
      <c r="FO163" s="63"/>
      <c r="FP163" s="63"/>
      <c r="FQ163" s="63"/>
      <c r="FR163" s="63"/>
      <c r="FS163" s="63"/>
      <c r="FT163" s="63"/>
      <c r="FU163" s="63"/>
      <c r="FV163" s="63"/>
      <c r="FW163" s="63"/>
      <c r="FX163" s="63"/>
      <c r="FY163" s="63"/>
      <c r="FZ163" s="63"/>
      <c r="GA163" s="63"/>
      <c r="GB163" s="63"/>
      <c r="GC163" s="63"/>
      <c r="GD163" s="63"/>
      <c r="GE163" s="63"/>
      <c r="GF163" s="63"/>
      <c r="GG163" s="63"/>
      <c r="GH163" s="63"/>
      <c r="GI163" s="63"/>
      <c r="GJ163" s="63"/>
      <c r="GK163" s="63"/>
      <c r="GL163" s="63"/>
      <c r="GM163" s="63"/>
      <c r="GN163" s="63"/>
      <c r="GO163" s="63"/>
      <c r="GP163" s="63"/>
      <c r="GQ163" s="63"/>
      <c r="GR163" s="63"/>
      <c r="GS163" s="63"/>
      <c r="GT163" s="63"/>
      <c r="GU163" s="63"/>
      <c r="GV163" s="63"/>
      <c r="GW163" s="63"/>
      <c r="GX163" s="63"/>
      <c r="GY163" s="63"/>
      <c r="GZ163" s="63"/>
      <c r="HA163" s="63"/>
      <c r="HB163" s="63"/>
      <c r="HC163" s="63"/>
      <c r="HD163" s="63"/>
      <c r="HE163" s="63"/>
      <c r="HF163" s="63"/>
      <c r="HG163" s="63"/>
      <c r="HH163" s="63"/>
      <c r="HI163" s="63"/>
      <c r="HJ163" s="63"/>
      <c r="HK163" s="63"/>
      <c r="HL163" s="63"/>
      <c r="HM163" s="63"/>
      <c r="HN163" s="63"/>
      <c r="HO163" s="63"/>
      <c r="HP163" s="63"/>
      <c r="HQ163" s="63"/>
      <c r="HR163" s="63"/>
      <c r="HS163" s="63"/>
      <c r="HT163" s="63"/>
      <c r="HU163" s="63"/>
      <c r="HV163" s="63"/>
      <c r="HW163" s="63"/>
      <c r="HX163" s="63"/>
      <c r="HY163" s="63"/>
      <c r="HZ163" s="63"/>
      <c r="IA163" s="63"/>
      <c r="IB163" s="63"/>
      <c r="IC163" s="63"/>
      <c r="ID163" s="63"/>
      <c r="IE163" s="63"/>
      <c r="IF163" s="63"/>
      <c r="IG163" s="63"/>
      <c r="IH163" s="63"/>
      <c r="II163" s="63"/>
      <c r="IJ163" s="63"/>
      <c r="IK163" s="63"/>
      <c r="IL163" s="63"/>
      <c r="IM163" s="63"/>
      <c r="IN163" s="63"/>
      <c r="IO163" s="63"/>
      <c r="IP163" s="63"/>
      <c r="IQ163" s="63"/>
      <c r="IR163" s="63"/>
      <c r="IS163" s="63"/>
      <c r="IT163" s="63"/>
      <c r="IU163" s="63"/>
      <c r="IV163" s="63"/>
      <c r="IW163" s="63"/>
      <c r="IX163" s="63"/>
      <c r="IY163" s="63"/>
      <c r="IZ163" s="63"/>
      <c r="JA163" s="63"/>
      <c r="JB163" s="63"/>
      <c r="JC163" s="63"/>
      <c r="JD163" s="63"/>
      <c r="JE163" s="63"/>
      <c r="JF163" s="63"/>
      <c r="JG163" s="63"/>
      <c r="JH163" s="63"/>
      <c r="JI163" s="63"/>
      <c r="JJ163" s="63"/>
      <c r="JK163" s="63"/>
      <c r="JL163" s="63"/>
      <c r="JM163" s="63"/>
      <c r="JN163" s="63"/>
      <c r="JO163" s="63"/>
      <c r="JP163" s="63"/>
      <c r="JQ163" s="63"/>
    </row>
    <row r="164" spans="1:277" s="4" customFormat="1" x14ac:dyDescent="0.25">
      <c r="A164" s="9" t="s">
        <v>36</v>
      </c>
      <c r="B164" s="9">
        <f>COUNTIFS(E164:JQ164,"x")</f>
        <v>1</v>
      </c>
      <c r="C164" s="10"/>
      <c r="D164" s="21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  <c r="BJ164" s="62"/>
      <c r="BK164" s="62"/>
      <c r="BL164" s="63"/>
      <c r="BM164" s="63"/>
      <c r="BN164" s="63"/>
      <c r="BO164" s="63"/>
      <c r="BP164" s="63"/>
      <c r="BQ164" s="63"/>
      <c r="BR164" s="63"/>
      <c r="BS164" s="63"/>
      <c r="BT164" s="63"/>
      <c r="BU164" s="63"/>
      <c r="BV164" s="63"/>
      <c r="BW164" s="63"/>
      <c r="BX164" s="63"/>
      <c r="BY164" s="63"/>
      <c r="BZ164" s="63"/>
      <c r="CA164" s="63"/>
      <c r="CB164" s="63"/>
      <c r="CC164" s="63"/>
      <c r="CD164" s="63"/>
      <c r="CE164" s="63"/>
      <c r="CF164" s="63"/>
      <c r="CG164" s="63"/>
      <c r="CH164" s="63"/>
      <c r="CI164" s="63"/>
      <c r="CJ164" s="63"/>
      <c r="CK164" s="63"/>
      <c r="CL164" s="63"/>
      <c r="CM164" s="63"/>
      <c r="CN164" s="63"/>
      <c r="CO164" s="63"/>
      <c r="CP164" s="63"/>
      <c r="CQ164" s="63"/>
      <c r="CR164" s="63"/>
      <c r="CS164" s="63"/>
      <c r="CT164" s="63"/>
      <c r="CU164" s="63"/>
      <c r="CV164" s="63"/>
      <c r="CW164" s="63"/>
      <c r="CX164" s="63"/>
      <c r="CY164" s="63"/>
      <c r="CZ164" s="63"/>
      <c r="DA164" s="63"/>
      <c r="DB164" s="63"/>
      <c r="DC164" s="63"/>
      <c r="DD164" s="63"/>
      <c r="DE164" s="63"/>
      <c r="DF164" s="63"/>
      <c r="DG164" s="63"/>
      <c r="DH164" s="63"/>
      <c r="DI164" s="63"/>
      <c r="DJ164" s="63"/>
      <c r="DK164" s="63"/>
      <c r="DL164" s="63"/>
      <c r="DM164" s="63"/>
      <c r="DN164" s="63"/>
      <c r="DO164" s="63"/>
      <c r="DP164" s="63"/>
      <c r="DQ164" s="63"/>
      <c r="DR164" s="63"/>
      <c r="DS164" s="63"/>
      <c r="DT164" s="63"/>
      <c r="DU164" s="63"/>
      <c r="DV164" s="63"/>
      <c r="DW164" s="63"/>
      <c r="DX164" s="63"/>
      <c r="DY164" s="63"/>
      <c r="DZ164" s="63"/>
      <c r="EA164" s="63"/>
      <c r="EB164" s="63"/>
      <c r="EC164" s="63"/>
      <c r="ED164" s="63"/>
      <c r="EE164" s="63"/>
      <c r="EF164" s="63"/>
      <c r="EG164" s="63"/>
      <c r="EH164" s="63"/>
      <c r="EI164" s="63"/>
      <c r="EJ164" s="63"/>
      <c r="EK164" s="63"/>
      <c r="EL164" s="63"/>
      <c r="EM164" s="63"/>
      <c r="EN164" s="63"/>
      <c r="EO164" s="63"/>
      <c r="EP164" s="63"/>
      <c r="EQ164" s="63"/>
      <c r="ER164" s="63"/>
      <c r="ES164" s="63"/>
      <c r="ET164" s="63"/>
      <c r="EU164" s="63"/>
      <c r="EV164" s="63"/>
      <c r="EW164" s="63"/>
      <c r="EX164" s="63"/>
      <c r="EY164" s="63"/>
      <c r="EZ164" s="63"/>
      <c r="FA164" s="63"/>
      <c r="FB164" s="63"/>
      <c r="FC164" s="63"/>
      <c r="FD164" s="63"/>
      <c r="FE164" s="63"/>
      <c r="FF164" s="63"/>
      <c r="FG164" s="63"/>
      <c r="FH164" s="63"/>
      <c r="FI164" s="63"/>
      <c r="FJ164" s="63"/>
      <c r="FK164" s="63"/>
      <c r="FL164" s="63"/>
      <c r="FM164" s="63"/>
      <c r="FN164" s="63"/>
      <c r="FO164" s="63"/>
      <c r="FP164" s="63"/>
      <c r="FQ164" s="63"/>
      <c r="FR164" s="63"/>
      <c r="FS164" s="63"/>
      <c r="FT164" s="63"/>
      <c r="FU164" s="63"/>
      <c r="FV164" s="63"/>
      <c r="FW164" s="63"/>
      <c r="FX164" s="63"/>
      <c r="FY164" s="63"/>
      <c r="FZ164" s="63"/>
      <c r="GA164" s="63"/>
      <c r="GB164" s="63"/>
      <c r="GC164" s="63"/>
      <c r="GD164" s="63"/>
      <c r="GE164" s="63"/>
      <c r="GF164" s="63"/>
      <c r="GG164" s="63"/>
      <c r="GH164" s="63"/>
      <c r="GI164" s="63"/>
      <c r="GJ164" s="63"/>
      <c r="GK164" s="63"/>
      <c r="GL164" s="63"/>
      <c r="GM164" s="63"/>
      <c r="GN164" s="63"/>
      <c r="GO164" s="63"/>
      <c r="GP164" s="63"/>
      <c r="GQ164" s="63"/>
      <c r="GR164" s="63"/>
      <c r="GS164" s="63"/>
      <c r="GT164" s="63"/>
      <c r="GU164" s="63"/>
      <c r="GV164" s="63"/>
      <c r="GW164" s="63"/>
      <c r="GX164" s="63"/>
      <c r="GY164" s="63"/>
      <c r="GZ164" s="63"/>
      <c r="HA164" s="63"/>
      <c r="HB164" s="63"/>
      <c r="HC164" s="63"/>
      <c r="HD164" s="63"/>
      <c r="HE164" s="63"/>
      <c r="HF164" s="63"/>
      <c r="HG164" s="63"/>
      <c r="HH164" s="63"/>
      <c r="HI164" s="63"/>
      <c r="HJ164" s="63"/>
      <c r="HK164" s="63"/>
      <c r="HL164" s="63"/>
      <c r="HM164" s="63"/>
      <c r="HN164" s="63"/>
      <c r="HO164" s="63"/>
      <c r="HP164" s="63"/>
      <c r="HQ164" s="63"/>
      <c r="HR164" s="63"/>
      <c r="HS164" s="63"/>
      <c r="HT164" s="63"/>
      <c r="HU164" s="63"/>
      <c r="HV164" s="63"/>
      <c r="HW164" s="63"/>
      <c r="HX164" s="63"/>
      <c r="HY164" s="63"/>
      <c r="HZ164" s="63"/>
      <c r="IA164" s="63"/>
      <c r="IB164" s="63"/>
      <c r="IC164" s="63"/>
      <c r="ID164" s="63"/>
      <c r="IE164" s="63"/>
      <c r="IF164" s="63"/>
      <c r="IG164" s="63"/>
      <c r="IH164" s="63"/>
      <c r="II164" s="63"/>
      <c r="IJ164" s="63"/>
      <c r="IK164" s="63"/>
      <c r="IL164" s="63"/>
      <c r="IM164" s="63"/>
      <c r="IN164" s="63" t="s">
        <v>17</v>
      </c>
      <c r="IO164" s="63"/>
      <c r="IP164" s="63"/>
      <c r="IQ164" s="63"/>
      <c r="IR164" s="63"/>
      <c r="IS164" s="63"/>
      <c r="IT164" s="63"/>
      <c r="IU164" s="63"/>
      <c r="IV164" s="63"/>
      <c r="IW164" s="63"/>
      <c r="IX164" s="63"/>
      <c r="IY164" s="63"/>
      <c r="IZ164" s="63"/>
      <c r="JA164" s="63"/>
      <c r="JB164" s="63"/>
      <c r="JC164" s="63"/>
      <c r="JD164" s="63"/>
      <c r="JE164" s="63"/>
      <c r="JF164" s="63"/>
      <c r="JG164" s="63"/>
      <c r="JH164" s="63"/>
      <c r="JI164" s="63"/>
      <c r="JJ164" s="63"/>
      <c r="JK164" s="63"/>
      <c r="JL164" s="63"/>
      <c r="JM164" s="63"/>
      <c r="JN164" s="63"/>
      <c r="JO164" s="63"/>
      <c r="JP164" s="63"/>
      <c r="JQ164" s="63"/>
    </row>
    <row r="165" spans="1:277" x14ac:dyDescent="0.25">
      <c r="A165" s="6"/>
      <c r="B165" s="6"/>
      <c r="C165" s="6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</row>
    <row r="166" spans="1:277" x14ac:dyDescent="0.25">
      <c r="A166" s="8" t="s">
        <v>30</v>
      </c>
      <c r="B166" s="15">
        <f>SUM(B167:B171)</f>
        <v>5</v>
      </c>
      <c r="C166" s="7">
        <f>(COUNTIFS(E167:JQ171,"x"))*20</f>
        <v>100</v>
      </c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</row>
    <row r="167" spans="1:277" s="5" customFormat="1" x14ac:dyDescent="0.25">
      <c r="A167" s="17" t="s">
        <v>32</v>
      </c>
      <c r="B167" s="11">
        <f>COUNTIFS(E167:JQ167,"x")</f>
        <v>1</v>
      </c>
      <c r="C167" s="12"/>
      <c r="D167" s="22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 t="s">
        <v>17</v>
      </c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P167" s="4"/>
      <c r="HQ167" s="4"/>
      <c r="HR167" s="4"/>
      <c r="HS167" s="4"/>
      <c r="HT167" s="4"/>
      <c r="HU167" s="4"/>
      <c r="HV167" s="4"/>
      <c r="HW167" s="4"/>
      <c r="HX167" s="4"/>
      <c r="HY167" s="4"/>
      <c r="HZ167" s="4"/>
      <c r="IA167" s="4"/>
      <c r="IB167" s="4"/>
      <c r="IC167" s="4"/>
      <c r="ID167" s="4"/>
      <c r="IE167" s="4"/>
      <c r="IF167" s="4"/>
      <c r="IG167" s="4"/>
      <c r="IH167" s="4"/>
      <c r="II167" s="4"/>
      <c r="IJ167" s="4"/>
      <c r="IK167" s="4"/>
      <c r="IL167" s="4"/>
      <c r="IM167" s="4"/>
      <c r="IN167" s="4"/>
      <c r="IO167" s="4"/>
      <c r="IP167" s="4"/>
      <c r="IQ167" s="4"/>
      <c r="IR167" s="4"/>
      <c r="IS167" s="4"/>
      <c r="IT167" s="4"/>
      <c r="IU167" s="4"/>
      <c r="IV167" s="4"/>
      <c r="IW167" s="4"/>
      <c r="IX167" s="4"/>
      <c r="IY167" s="4"/>
      <c r="IZ167" s="4"/>
      <c r="JA167" s="4"/>
      <c r="JB167" s="4"/>
      <c r="JC167" s="4"/>
      <c r="JD167" s="4"/>
      <c r="JE167" s="4"/>
      <c r="JF167" s="4"/>
      <c r="JG167" s="4"/>
      <c r="JH167" s="4"/>
      <c r="JI167" s="4"/>
      <c r="JJ167" s="4"/>
      <c r="JK167" s="4"/>
      <c r="JL167" s="4"/>
      <c r="JM167" s="4"/>
      <c r="JN167" s="4"/>
      <c r="JO167" s="4"/>
      <c r="JP167" s="4"/>
      <c r="JQ167" s="4"/>
    </row>
    <row r="168" spans="1:277" s="5" customFormat="1" x14ac:dyDescent="0.25">
      <c r="A168" s="17" t="s">
        <v>33</v>
      </c>
      <c r="B168" s="11">
        <f>COUNTIFS(E168:JQ168,"x")</f>
        <v>1</v>
      </c>
      <c r="C168" s="12"/>
      <c r="D168" s="22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  <c r="HH168" s="4"/>
      <c r="HI168" s="4" t="s">
        <v>17</v>
      </c>
      <c r="HJ168" s="4"/>
      <c r="HK168" s="4"/>
      <c r="HL168" s="4"/>
      <c r="HM168" s="4"/>
      <c r="HN168" s="4"/>
      <c r="HO168" s="4"/>
      <c r="HP168" s="4"/>
      <c r="HQ168" s="4"/>
      <c r="HR168" s="4"/>
      <c r="HS168" s="4"/>
      <c r="HT168" s="4"/>
      <c r="HU168" s="4"/>
      <c r="HV168" s="4"/>
      <c r="HW168" s="4"/>
      <c r="HX168" s="4"/>
      <c r="HY168" s="4"/>
      <c r="HZ168" s="4"/>
      <c r="IA168" s="4"/>
      <c r="IB168" s="4"/>
      <c r="IC168" s="4"/>
      <c r="ID168" s="4"/>
      <c r="IE168" s="4"/>
      <c r="IF168" s="4"/>
      <c r="IG168" s="4"/>
      <c r="IH168" s="4"/>
      <c r="II168" s="4"/>
      <c r="IJ168" s="4"/>
      <c r="IK168" s="4"/>
      <c r="IL168" s="4"/>
      <c r="IM168" s="4"/>
      <c r="IN168" s="4"/>
      <c r="IO168" s="4"/>
      <c r="IP168" s="4"/>
      <c r="IQ168" s="4"/>
      <c r="IR168" s="4"/>
      <c r="IS168" s="4"/>
      <c r="IT168" s="4"/>
      <c r="IU168" s="4"/>
      <c r="IV168" s="4"/>
      <c r="IW168" s="4"/>
      <c r="IX168" s="4"/>
      <c r="IY168" s="4"/>
      <c r="IZ168" s="4"/>
      <c r="JA168" s="4"/>
      <c r="JB168" s="4"/>
      <c r="JC168" s="4"/>
      <c r="JD168" s="4"/>
      <c r="JE168" s="4"/>
      <c r="JF168" s="4"/>
      <c r="JG168" s="4"/>
      <c r="JH168" s="4"/>
      <c r="JI168" s="4"/>
      <c r="JJ168" s="4"/>
      <c r="JK168" s="4"/>
      <c r="JL168" s="4"/>
      <c r="JM168" s="4"/>
      <c r="JN168" s="4"/>
      <c r="JO168" s="4"/>
      <c r="JP168" s="4"/>
      <c r="JQ168" s="4"/>
    </row>
    <row r="169" spans="1:277" s="5" customFormat="1" x14ac:dyDescent="0.25">
      <c r="A169" s="9" t="s">
        <v>34</v>
      </c>
      <c r="B169" s="11">
        <f>COUNTIFS(E169:JQ169,"x")</f>
        <v>1</v>
      </c>
      <c r="C169" s="12"/>
      <c r="D169" s="22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 t="s">
        <v>17</v>
      </c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  <c r="HJ169" s="4"/>
      <c r="HK169" s="4"/>
      <c r="HL169" s="4"/>
      <c r="HM169" s="4"/>
      <c r="HN169" s="4"/>
      <c r="HO169" s="4"/>
      <c r="HP169" s="4"/>
      <c r="HQ169" s="4"/>
      <c r="HR169" s="4"/>
      <c r="HS169" s="4"/>
      <c r="HT169" s="4"/>
      <c r="HU169" s="4"/>
      <c r="HV169" s="4"/>
      <c r="HW169" s="4"/>
      <c r="HX169" s="4"/>
      <c r="HY169" s="4"/>
      <c r="HZ169" s="4"/>
      <c r="IA169" s="4"/>
      <c r="IB169" s="4"/>
      <c r="IC169" s="4"/>
      <c r="ID169" s="4"/>
      <c r="IE169" s="4"/>
      <c r="IF169" s="4"/>
      <c r="IG169" s="4"/>
      <c r="IH169" s="4"/>
      <c r="II169" s="4"/>
      <c r="IJ169" s="4"/>
      <c r="IK169" s="4"/>
      <c r="IL169" s="4"/>
      <c r="IM169" s="4"/>
      <c r="IN169" s="4"/>
      <c r="IO169" s="4"/>
      <c r="IP169" s="4"/>
      <c r="IQ169" s="4"/>
      <c r="IR169" s="4"/>
      <c r="IS169" s="4"/>
      <c r="IT169" s="4"/>
      <c r="IU169" s="4"/>
      <c r="IV169" s="4"/>
      <c r="IW169" s="4"/>
      <c r="IX169" s="4"/>
      <c r="IY169" s="4"/>
      <c r="IZ169" s="4"/>
      <c r="JA169" s="4"/>
      <c r="JB169" s="4"/>
      <c r="JC169" s="4"/>
      <c r="JD169" s="4"/>
      <c r="JE169" s="4"/>
      <c r="JF169" s="4"/>
      <c r="JG169" s="4"/>
      <c r="JH169" s="4"/>
      <c r="JI169" s="4"/>
      <c r="JJ169" s="4"/>
      <c r="JK169" s="4"/>
      <c r="JL169" s="4"/>
      <c r="JM169" s="4"/>
      <c r="JN169" s="4"/>
      <c r="JO169" s="4"/>
      <c r="JP169" s="4"/>
      <c r="JQ169" s="4"/>
    </row>
    <row r="170" spans="1:277" s="5" customFormat="1" x14ac:dyDescent="0.25">
      <c r="A170" s="9" t="s">
        <v>35</v>
      </c>
      <c r="B170" s="11">
        <f>COUNTIFS(E170:JQ170,"x")</f>
        <v>1</v>
      </c>
      <c r="C170" s="12"/>
      <c r="D170" s="22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4" t="s">
        <v>17</v>
      </c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P170" s="4"/>
      <c r="HQ170" s="4"/>
      <c r="HR170" s="4"/>
      <c r="HS170" s="4"/>
      <c r="HT170" s="4"/>
      <c r="HU170" s="4"/>
      <c r="HV170" s="4"/>
      <c r="HW170" s="4"/>
      <c r="HX170" s="4"/>
      <c r="HY170" s="4"/>
      <c r="HZ170" s="4"/>
      <c r="IA170" s="4"/>
      <c r="IB170" s="4"/>
      <c r="IC170" s="4"/>
      <c r="ID170" s="4"/>
      <c r="IE170" s="4"/>
      <c r="IF170" s="4"/>
      <c r="IG170" s="4"/>
      <c r="IH170" s="4"/>
      <c r="II170" s="4"/>
      <c r="IJ170" s="4"/>
      <c r="IK170" s="4"/>
      <c r="IL170" s="4"/>
      <c r="IM170" s="4"/>
      <c r="IN170" s="4"/>
      <c r="IO170" s="4"/>
      <c r="IP170" s="4"/>
      <c r="IQ170" s="4"/>
      <c r="IR170" s="4"/>
      <c r="IS170" s="4"/>
      <c r="IT170" s="4"/>
      <c r="IU170" s="4"/>
      <c r="IV170" s="4"/>
      <c r="IW170" s="4"/>
      <c r="IX170" s="4"/>
      <c r="IY170" s="4"/>
      <c r="IZ170" s="4"/>
      <c r="JA170" s="4"/>
      <c r="JB170" s="4"/>
      <c r="JC170" s="4"/>
      <c r="JD170" s="4"/>
      <c r="JE170" s="4"/>
      <c r="JF170" s="4"/>
      <c r="JG170" s="4"/>
      <c r="JH170" s="4"/>
      <c r="JI170" s="4"/>
      <c r="JJ170" s="4"/>
      <c r="JK170" s="4"/>
      <c r="JL170" s="4"/>
      <c r="JM170" s="4"/>
      <c r="JN170" s="4"/>
      <c r="JO170" s="4"/>
      <c r="JP170" s="4"/>
      <c r="JQ170" s="4"/>
    </row>
    <row r="171" spans="1:277" s="5" customFormat="1" x14ac:dyDescent="0.25">
      <c r="A171" s="9" t="s">
        <v>36</v>
      </c>
      <c r="B171" s="11">
        <f>COUNTIFS(E171:JQ171,"x")</f>
        <v>1</v>
      </c>
      <c r="C171" s="12"/>
      <c r="D171" s="22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  <c r="HJ171" s="4"/>
      <c r="HK171" s="4"/>
      <c r="HL171" s="4"/>
      <c r="HM171" s="4"/>
      <c r="HN171" s="4"/>
      <c r="HO171" s="4"/>
      <c r="HP171" s="4"/>
      <c r="HQ171" s="4"/>
      <c r="HR171" s="4"/>
      <c r="HS171" s="4"/>
      <c r="HT171" s="4"/>
      <c r="HU171" s="4"/>
      <c r="HV171" s="4"/>
      <c r="HW171" s="4"/>
      <c r="HX171" s="4"/>
      <c r="HY171" s="4"/>
      <c r="HZ171" s="4"/>
      <c r="IA171" s="4"/>
      <c r="IB171" s="4"/>
      <c r="IC171" s="4"/>
      <c r="ID171" s="4"/>
      <c r="IE171" s="4"/>
      <c r="IF171" s="4"/>
      <c r="IG171" s="4"/>
      <c r="IH171" s="4"/>
      <c r="II171" s="4"/>
      <c r="IJ171" s="4"/>
      <c r="IK171" s="4"/>
      <c r="IL171" s="4"/>
      <c r="IM171" s="4"/>
      <c r="IN171" s="4" t="s">
        <v>17</v>
      </c>
      <c r="IO171" s="4"/>
      <c r="IP171" s="4"/>
      <c r="IQ171" s="4"/>
      <c r="IR171" s="4"/>
      <c r="IS171" s="4"/>
      <c r="IT171" s="4"/>
      <c r="IU171" s="4"/>
      <c r="IV171" s="4"/>
      <c r="IW171" s="4"/>
      <c r="IX171" s="4"/>
      <c r="IY171" s="4"/>
      <c r="IZ171" s="4"/>
      <c r="JA171" s="4"/>
      <c r="JB171" s="4"/>
      <c r="JC171" s="4"/>
      <c r="JD171" s="4"/>
      <c r="JE171" s="4"/>
      <c r="JF171" s="4"/>
      <c r="JG171" s="4"/>
      <c r="JH171" s="4"/>
      <c r="JI171" s="4"/>
      <c r="JJ171" s="4"/>
      <c r="JK171" s="4"/>
      <c r="JL171" s="4"/>
      <c r="JM171" s="4"/>
      <c r="JN171" s="4"/>
      <c r="JO171" s="4"/>
      <c r="JP171" s="4"/>
      <c r="JQ171" s="4"/>
    </row>
    <row r="172" spans="1:277" x14ac:dyDescent="0.25">
      <c r="A172" s="16"/>
      <c r="B172" s="16"/>
      <c r="C172" s="12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</row>
    <row r="173" spans="1:277" s="3" customFormat="1" x14ac:dyDescent="0.25">
      <c r="A173" s="42" t="s">
        <v>31</v>
      </c>
      <c r="B173" s="15">
        <f>SUM(B174:B178)</f>
        <v>5</v>
      </c>
      <c r="C173" s="7">
        <f>(COUNTIFS(E174:JQ178,"x"))*20</f>
        <v>100</v>
      </c>
      <c r="D173" s="2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  <c r="AO173" s="60"/>
      <c r="AP173" s="60"/>
      <c r="AQ173" s="60"/>
      <c r="AR173" s="60"/>
      <c r="AS173" s="60"/>
      <c r="AT173" s="60"/>
      <c r="AU173" s="60"/>
      <c r="AV173" s="60"/>
      <c r="AW173" s="60"/>
      <c r="AX173" s="60"/>
      <c r="AY173" s="60"/>
      <c r="AZ173" s="60"/>
      <c r="BA173" s="60"/>
      <c r="BB173" s="60"/>
      <c r="BC173" s="60"/>
      <c r="BD173" s="60"/>
      <c r="BE173" s="60"/>
      <c r="BF173" s="60"/>
      <c r="BG173" s="60"/>
      <c r="BH173" s="60"/>
      <c r="BI173" s="60"/>
      <c r="BJ173" s="60"/>
      <c r="BK173" s="60"/>
      <c r="BL173" s="61"/>
      <c r="BM173" s="61"/>
      <c r="BN173" s="61"/>
      <c r="BO173" s="61"/>
      <c r="BP173" s="61"/>
      <c r="BQ173" s="61"/>
      <c r="BR173" s="61"/>
      <c r="BS173" s="61"/>
      <c r="BT173" s="61"/>
      <c r="BU173" s="61"/>
      <c r="BV173" s="61"/>
      <c r="BW173" s="61"/>
      <c r="BX173" s="61"/>
      <c r="BY173" s="61"/>
      <c r="BZ173" s="61"/>
      <c r="CA173" s="61"/>
      <c r="CB173" s="61"/>
      <c r="CC173" s="61"/>
      <c r="CD173" s="61"/>
      <c r="CE173" s="61"/>
      <c r="CF173" s="61"/>
      <c r="CG173" s="61"/>
      <c r="CH173" s="61"/>
      <c r="CI173" s="61"/>
      <c r="CJ173" s="61"/>
      <c r="CK173" s="61"/>
      <c r="CL173" s="61"/>
      <c r="CM173" s="61"/>
      <c r="CN173" s="61"/>
      <c r="CO173" s="61"/>
      <c r="CP173" s="61"/>
      <c r="CQ173" s="61"/>
      <c r="CR173" s="61"/>
      <c r="CS173" s="61"/>
      <c r="CT173" s="61"/>
      <c r="CU173" s="61"/>
      <c r="CV173" s="61"/>
      <c r="CW173" s="61"/>
      <c r="CX173" s="61"/>
      <c r="CY173" s="61"/>
      <c r="CZ173" s="61"/>
      <c r="DA173" s="61"/>
      <c r="DB173" s="61"/>
      <c r="DC173" s="61"/>
      <c r="DD173" s="61"/>
      <c r="DE173" s="61"/>
      <c r="DF173" s="61"/>
      <c r="DG173" s="61"/>
      <c r="DH173" s="61"/>
      <c r="DI173" s="61"/>
      <c r="DJ173" s="61"/>
      <c r="DK173" s="61"/>
      <c r="DL173" s="61"/>
      <c r="DM173" s="61"/>
      <c r="DN173" s="61"/>
      <c r="DO173" s="61"/>
      <c r="DP173" s="61"/>
      <c r="DQ173" s="61"/>
      <c r="DR173" s="61"/>
      <c r="DS173" s="61"/>
      <c r="DT173" s="61"/>
      <c r="DU173" s="61"/>
      <c r="DV173" s="61"/>
      <c r="DW173" s="61"/>
      <c r="DX173" s="61"/>
      <c r="DY173" s="61"/>
      <c r="DZ173" s="61"/>
      <c r="EA173" s="61"/>
      <c r="EB173" s="61"/>
      <c r="EC173" s="61"/>
      <c r="ED173" s="61"/>
      <c r="EE173" s="61"/>
      <c r="EF173" s="61"/>
      <c r="EG173" s="61"/>
      <c r="EH173" s="61"/>
      <c r="EI173" s="61"/>
      <c r="EJ173" s="61"/>
      <c r="EK173" s="61"/>
      <c r="EL173" s="61"/>
      <c r="EM173" s="61"/>
      <c r="EN173" s="61"/>
      <c r="EO173" s="61"/>
      <c r="EP173" s="61"/>
      <c r="EQ173" s="61"/>
      <c r="ER173" s="61"/>
      <c r="ES173" s="61"/>
      <c r="ET173" s="61"/>
      <c r="EU173" s="61"/>
      <c r="EV173" s="61"/>
      <c r="EW173" s="61"/>
      <c r="EX173" s="61"/>
      <c r="EY173" s="61"/>
      <c r="EZ173" s="61"/>
      <c r="FA173" s="61"/>
      <c r="FB173" s="61"/>
      <c r="FC173" s="61"/>
      <c r="FD173" s="61"/>
      <c r="FE173" s="61"/>
      <c r="FF173" s="61"/>
      <c r="FG173" s="61"/>
      <c r="FH173" s="61"/>
      <c r="FI173" s="61"/>
      <c r="FJ173" s="61"/>
      <c r="FK173" s="61"/>
      <c r="FL173" s="61"/>
      <c r="FM173" s="61"/>
      <c r="FN173" s="61"/>
      <c r="FO173" s="61"/>
      <c r="FP173" s="61"/>
      <c r="FQ173" s="61"/>
      <c r="FR173" s="61"/>
      <c r="FS173" s="61"/>
      <c r="FT173" s="61"/>
      <c r="FU173" s="61"/>
      <c r="FV173" s="61"/>
      <c r="FW173" s="61"/>
      <c r="FX173" s="61"/>
      <c r="FY173" s="61"/>
      <c r="FZ173" s="61"/>
      <c r="GA173" s="61"/>
      <c r="GB173" s="61"/>
      <c r="GC173" s="61"/>
      <c r="GD173" s="61"/>
      <c r="GE173" s="61"/>
      <c r="GF173" s="61"/>
      <c r="GG173" s="61"/>
      <c r="GH173" s="61"/>
      <c r="GI173" s="61"/>
      <c r="GJ173" s="61"/>
      <c r="GK173" s="61"/>
      <c r="GL173" s="61"/>
      <c r="GM173" s="61"/>
      <c r="GN173" s="61"/>
      <c r="GO173" s="61"/>
      <c r="GP173" s="61"/>
      <c r="GQ173" s="61"/>
      <c r="GR173" s="61"/>
      <c r="GS173" s="61"/>
      <c r="GT173" s="61"/>
      <c r="GU173" s="61"/>
      <c r="GV173" s="61"/>
      <c r="GW173" s="61"/>
      <c r="GX173" s="61"/>
      <c r="GY173" s="61"/>
      <c r="GZ173" s="61"/>
      <c r="HA173" s="61"/>
      <c r="HB173" s="61"/>
      <c r="HC173" s="61"/>
      <c r="HD173" s="61"/>
      <c r="HE173" s="61"/>
      <c r="HF173" s="61"/>
      <c r="HG173" s="61"/>
      <c r="HH173" s="61"/>
      <c r="HI173" s="61"/>
      <c r="HJ173" s="61"/>
      <c r="HK173" s="61"/>
      <c r="HL173" s="61"/>
      <c r="HM173" s="61"/>
      <c r="HN173" s="61"/>
      <c r="HO173" s="61"/>
      <c r="HP173" s="61"/>
      <c r="HQ173" s="61"/>
      <c r="HR173" s="61"/>
      <c r="HS173" s="61"/>
      <c r="HT173" s="61"/>
      <c r="HU173" s="61"/>
      <c r="HV173" s="61"/>
      <c r="HW173" s="61"/>
      <c r="HX173" s="61"/>
      <c r="HY173" s="61"/>
      <c r="HZ173" s="61"/>
      <c r="IA173" s="61"/>
      <c r="IB173" s="61"/>
      <c r="IC173" s="61"/>
      <c r="ID173" s="61"/>
      <c r="IE173" s="61"/>
      <c r="IF173" s="61"/>
      <c r="IG173" s="61"/>
      <c r="IH173" s="61"/>
      <c r="II173" s="61"/>
      <c r="IJ173" s="61"/>
      <c r="IK173" s="61"/>
      <c r="IL173" s="61"/>
      <c r="IM173" s="61"/>
      <c r="IN173" s="61"/>
      <c r="IO173" s="61"/>
      <c r="IP173" s="61"/>
      <c r="IQ173" s="61"/>
      <c r="IR173" s="61"/>
      <c r="IS173" s="61"/>
      <c r="IT173" s="61"/>
      <c r="IU173" s="61"/>
      <c r="IV173" s="61"/>
      <c r="IW173" s="61"/>
      <c r="IX173" s="61"/>
      <c r="IY173" s="61"/>
      <c r="IZ173" s="61"/>
      <c r="JA173" s="61"/>
      <c r="JB173" s="61"/>
      <c r="JC173" s="61"/>
      <c r="JD173" s="61"/>
      <c r="JE173" s="61"/>
      <c r="JF173" s="61"/>
      <c r="JG173" s="61"/>
      <c r="JH173" s="61"/>
      <c r="JI173" s="61"/>
      <c r="JJ173" s="61"/>
      <c r="JK173" s="61"/>
      <c r="JL173" s="61"/>
      <c r="JM173" s="61"/>
      <c r="JN173" s="61"/>
      <c r="JO173" s="61"/>
      <c r="JP173" s="61"/>
      <c r="JQ173" s="61"/>
    </row>
    <row r="174" spans="1:277" s="4" customFormat="1" x14ac:dyDescent="0.25">
      <c r="A174" s="11" t="s">
        <v>32</v>
      </c>
      <c r="B174" s="9">
        <f>COUNTIFS(E174:JQ174,"x")</f>
        <v>1</v>
      </c>
      <c r="C174" s="10"/>
      <c r="D174" s="21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 t="s">
        <v>17</v>
      </c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3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  <c r="EE174" s="63"/>
      <c r="EF174" s="63"/>
      <c r="EG174" s="63"/>
      <c r="EH174" s="63"/>
      <c r="EI174" s="63"/>
      <c r="EJ174" s="63"/>
      <c r="EK174" s="63"/>
      <c r="EL174" s="63"/>
      <c r="EM174" s="63"/>
      <c r="EN174" s="63"/>
      <c r="EO174" s="63"/>
      <c r="EP174" s="63"/>
      <c r="EQ174" s="63"/>
      <c r="ER174" s="63"/>
      <c r="ES174" s="63"/>
      <c r="ET174" s="63"/>
      <c r="EU174" s="63"/>
      <c r="EV174" s="63"/>
      <c r="EW174" s="63"/>
      <c r="EX174" s="63"/>
      <c r="EY174" s="63"/>
      <c r="EZ174" s="63"/>
      <c r="FA174" s="63"/>
      <c r="FB174" s="63"/>
      <c r="FC174" s="63"/>
      <c r="FD174" s="63"/>
      <c r="FE174" s="63"/>
      <c r="FF174" s="63"/>
      <c r="FG174" s="63"/>
      <c r="FH174" s="63"/>
      <c r="FI174" s="63"/>
      <c r="FJ174" s="63"/>
      <c r="FK174" s="63"/>
      <c r="FL174" s="63"/>
      <c r="FM174" s="63"/>
      <c r="FN174" s="63"/>
      <c r="FO174" s="63"/>
      <c r="FP174" s="63"/>
      <c r="FQ174" s="63"/>
      <c r="FR174" s="63"/>
      <c r="FS174" s="63"/>
      <c r="FT174" s="63"/>
      <c r="FU174" s="63"/>
      <c r="FV174" s="63"/>
      <c r="FW174" s="63"/>
      <c r="FX174" s="63"/>
      <c r="FY174" s="63"/>
      <c r="FZ174" s="63"/>
      <c r="GA174" s="63"/>
      <c r="GB174" s="63"/>
      <c r="GC174" s="63"/>
      <c r="GD174" s="63"/>
      <c r="GE174" s="63"/>
      <c r="GF174" s="63"/>
      <c r="GG174" s="63"/>
      <c r="GH174" s="63"/>
      <c r="GI174" s="63"/>
      <c r="GJ174" s="63"/>
      <c r="GK174" s="63"/>
      <c r="GL174" s="63"/>
      <c r="GM174" s="63"/>
      <c r="GN174" s="63"/>
      <c r="GO174" s="63"/>
      <c r="GP174" s="63"/>
      <c r="GQ174" s="63"/>
      <c r="GR174" s="63"/>
      <c r="GS174" s="63"/>
      <c r="GT174" s="63"/>
      <c r="GU174" s="63"/>
      <c r="GV174" s="63"/>
      <c r="GW174" s="63"/>
      <c r="GX174" s="63"/>
      <c r="GY174" s="63"/>
      <c r="GZ174" s="63"/>
      <c r="HA174" s="63"/>
      <c r="HB174" s="63"/>
      <c r="HC174" s="63"/>
      <c r="HD174" s="63"/>
      <c r="HE174" s="63"/>
      <c r="HF174" s="63"/>
      <c r="HG174" s="63"/>
      <c r="HH174" s="63"/>
      <c r="HI174" s="63"/>
      <c r="HJ174" s="63"/>
      <c r="HK174" s="63"/>
      <c r="HL174" s="63"/>
      <c r="HM174" s="63"/>
      <c r="HN174" s="63"/>
      <c r="HO174" s="63"/>
      <c r="HP174" s="63"/>
      <c r="HQ174" s="63"/>
      <c r="HR174" s="63"/>
      <c r="HS174" s="63"/>
      <c r="HT174" s="63"/>
      <c r="HU174" s="63"/>
      <c r="HV174" s="63"/>
      <c r="HW174" s="63"/>
      <c r="HX174" s="63"/>
      <c r="HY174" s="63"/>
      <c r="HZ174" s="63"/>
      <c r="IA174" s="63"/>
      <c r="IB174" s="63"/>
      <c r="IC174" s="63"/>
      <c r="ID174" s="63"/>
      <c r="IE174" s="63"/>
      <c r="IF174" s="63"/>
      <c r="IG174" s="63"/>
      <c r="IH174" s="63"/>
      <c r="II174" s="63"/>
      <c r="IJ174" s="63"/>
      <c r="IK174" s="63"/>
      <c r="IL174" s="63"/>
      <c r="IM174" s="63"/>
      <c r="IN174" s="63"/>
      <c r="IO174" s="63"/>
      <c r="IP174" s="63"/>
      <c r="IQ174" s="63"/>
      <c r="IR174" s="63"/>
      <c r="IS174" s="63"/>
      <c r="IT174" s="63"/>
      <c r="IU174" s="63"/>
      <c r="IV174" s="63"/>
      <c r="IW174" s="63"/>
      <c r="IX174" s="63"/>
      <c r="IY174" s="63"/>
      <c r="IZ174" s="63"/>
      <c r="JA174" s="63"/>
      <c r="JB174" s="63"/>
      <c r="JC174" s="63"/>
      <c r="JD174" s="63"/>
      <c r="JE174" s="63"/>
      <c r="JF174" s="63"/>
      <c r="JG174" s="63"/>
      <c r="JH174" s="63"/>
      <c r="JI174" s="63"/>
      <c r="JJ174" s="63"/>
      <c r="JK174" s="63"/>
      <c r="JL174" s="63"/>
      <c r="JM174" s="63"/>
      <c r="JN174" s="63"/>
      <c r="JO174" s="63"/>
      <c r="JP174" s="63"/>
      <c r="JQ174" s="63"/>
    </row>
    <row r="175" spans="1:277" s="4" customFormat="1" x14ac:dyDescent="0.25">
      <c r="A175" s="11" t="s">
        <v>33</v>
      </c>
      <c r="B175" s="9">
        <f>COUNTIFS(E175:JQ175,"x")</f>
        <v>1</v>
      </c>
      <c r="C175" s="10"/>
      <c r="D175" s="21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/>
      <c r="BI175" s="62"/>
      <c r="BJ175" s="62"/>
      <c r="BK175" s="62"/>
      <c r="BL175" s="63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  <c r="EE175" s="63"/>
      <c r="EF175" s="63"/>
      <c r="EG175" s="63"/>
      <c r="EH175" s="63"/>
      <c r="EI175" s="63"/>
      <c r="EJ175" s="63"/>
      <c r="EK175" s="63"/>
      <c r="EL175" s="63"/>
      <c r="EM175" s="63"/>
      <c r="EN175" s="63"/>
      <c r="EO175" s="63"/>
      <c r="EP175" s="63"/>
      <c r="EQ175" s="63"/>
      <c r="ER175" s="63"/>
      <c r="ES175" s="63"/>
      <c r="ET175" s="63"/>
      <c r="EU175" s="63"/>
      <c r="EV175" s="63"/>
      <c r="EW175" s="63"/>
      <c r="EX175" s="63"/>
      <c r="EY175" s="63"/>
      <c r="EZ175" s="63"/>
      <c r="FA175" s="63"/>
      <c r="FB175" s="63"/>
      <c r="FC175" s="63"/>
      <c r="FD175" s="63"/>
      <c r="FE175" s="63"/>
      <c r="FF175" s="63"/>
      <c r="FG175" s="63"/>
      <c r="FH175" s="63"/>
      <c r="FI175" s="63"/>
      <c r="FJ175" s="63"/>
      <c r="FK175" s="63"/>
      <c r="FL175" s="63"/>
      <c r="FM175" s="63"/>
      <c r="FN175" s="63"/>
      <c r="FO175" s="63"/>
      <c r="FP175" s="63"/>
      <c r="FQ175" s="63"/>
      <c r="FR175" s="63"/>
      <c r="FS175" s="63"/>
      <c r="FT175" s="63"/>
      <c r="FU175" s="63"/>
      <c r="FV175" s="63"/>
      <c r="FW175" s="63"/>
      <c r="FX175" s="63"/>
      <c r="FY175" s="63"/>
      <c r="FZ175" s="63"/>
      <c r="GA175" s="63"/>
      <c r="GB175" s="63"/>
      <c r="GC175" s="63"/>
      <c r="GD175" s="63"/>
      <c r="GE175" s="63"/>
      <c r="GF175" s="63"/>
      <c r="GG175" s="63"/>
      <c r="GH175" s="63"/>
      <c r="GI175" s="63"/>
      <c r="GJ175" s="63"/>
      <c r="GK175" s="63"/>
      <c r="GL175" s="63"/>
      <c r="GM175" s="63"/>
      <c r="GN175" s="63"/>
      <c r="GO175" s="63"/>
      <c r="GP175" s="63"/>
      <c r="GQ175" s="63"/>
      <c r="GR175" s="63"/>
      <c r="GS175" s="63"/>
      <c r="GT175" s="63"/>
      <c r="GU175" s="63"/>
      <c r="GV175" s="63"/>
      <c r="GW175" s="63"/>
      <c r="GX175" s="63"/>
      <c r="GY175" s="63"/>
      <c r="GZ175" s="63"/>
      <c r="HA175" s="63"/>
      <c r="HB175" s="63"/>
      <c r="HC175" s="63"/>
      <c r="HD175" s="63"/>
      <c r="HE175" s="63"/>
      <c r="HF175" s="63"/>
      <c r="HG175" s="63"/>
      <c r="HH175" s="63"/>
      <c r="HI175" s="63" t="s">
        <v>17</v>
      </c>
      <c r="HJ175" s="63"/>
      <c r="HK175" s="63"/>
      <c r="HL175" s="63"/>
      <c r="HM175" s="63"/>
      <c r="HN175" s="63"/>
      <c r="HO175" s="63"/>
      <c r="HP175" s="63"/>
      <c r="HQ175" s="63"/>
      <c r="HR175" s="63"/>
      <c r="HS175" s="63"/>
      <c r="HT175" s="63"/>
      <c r="HU175" s="63"/>
      <c r="HV175" s="63"/>
      <c r="HW175" s="63"/>
      <c r="HX175" s="63"/>
      <c r="HY175" s="63"/>
      <c r="HZ175" s="63"/>
      <c r="IA175" s="63"/>
      <c r="IB175" s="63"/>
      <c r="IC175" s="63"/>
      <c r="ID175" s="63"/>
      <c r="IE175" s="63"/>
      <c r="IF175" s="63"/>
      <c r="IG175" s="63"/>
      <c r="IH175" s="63"/>
      <c r="II175" s="63"/>
      <c r="IJ175" s="63"/>
      <c r="IK175" s="63"/>
      <c r="IL175" s="63"/>
      <c r="IM175" s="63"/>
      <c r="IN175" s="63"/>
      <c r="IO175" s="63"/>
      <c r="IP175" s="63"/>
      <c r="IQ175" s="63"/>
      <c r="IR175" s="63"/>
      <c r="IS175" s="63"/>
      <c r="IT175" s="63"/>
      <c r="IU175" s="63"/>
      <c r="IV175" s="63"/>
      <c r="IW175" s="63"/>
      <c r="IX175" s="63"/>
      <c r="IY175" s="63"/>
      <c r="IZ175" s="63"/>
      <c r="JA175" s="63"/>
      <c r="JB175" s="63"/>
      <c r="JC175" s="63"/>
      <c r="JD175" s="63"/>
      <c r="JE175" s="63"/>
      <c r="JF175" s="63"/>
      <c r="JG175" s="63"/>
      <c r="JH175" s="63"/>
      <c r="JI175" s="63"/>
      <c r="JJ175" s="63"/>
      <c r="JK175" s="63"/>
      <c r="JL175" s="63"/>
      <c r="JM175" s="63"/>
      <c r="JN175" s="63"/>
      <c r="JO175" s="63"/>
      <c r="JP175" s="63"/>
      <c r="JQ175" s="63"/>
    </row>
    <row r="176" spans="1:277" s="4" customFormat="1" x14ac:dyDescent="0.25">
      <c r="A176" s="11" t="s">
        <v>34</v>
      </c>
      <c r="B176" s="9">
        <f>COUNTIFS(E176:JQ176,"x")</f>
        <v>1</v>
      </c>
      <c r="C176" s="10"/>
      <c r="D176" s="21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  <c r="BD176" s="62"/>
      <c r="BE176" s="62"/>
      <c r="BF176" s="62"/>
      <c r="BG176" s="62"/>
      <c r="BH176" s="62"/>
      <c r="BI176" s="62"/>
      <c r="BJ176" s="62"/>
      <c r="BK176" s="62"/>
      <c r="BL176" s="63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 t="s">
        <v>17</v>
      </c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  <c r="EE176" s="63"/>
      <c r="EF176" s="63"/>
      <c r="EG176" s="63"/>
      <c r="EH176" s="63"/>
      <c r="EI176" s="63"/>
      <c r="EJ176" s="63"/>
      <c r="EK176" s="63"/>
      <c r="EL176" s="63"/>
      <c r="EM176" s="63"/>
      <c r="EN176" s="63"/>
      <c r="EO176" s="63"/>
      <c r="EP176" s="63"/>
      <c r="EQ176" s="63"/>
      <c r="ER176" s="63"/>
      <c r="ES176" s="63"/>
      <c r="ET176" s="63"/>
      <c r="EU176" s="63"/>
      <c r="EV176" s="63"/>
      <c r="EW176" s="63"/>
      <c r="EX176" s="63"/>
      <c r="EY176" s="63"/>
      <c r="EZ176" s="63"/>
      <c r="FA176" s="63"/>
      <c r="FB176" s="63"/>
      <c r="FC176" s="63"/>
      <c r="FD176" s="63"/>
      <c r="FE176" s="63"/>
      <c r="FF176" s="63"/>
      <c r="FG176" s="63"/>
      <c r="FH176" s="63"/>
      <c r="FI176" s="63"/>
      <c r="FJ176" s="63"/>
      <c r="FK176" s="63"/>
      <c r="FL176" s="63"/>
      <c r="FM176" s="63"/>
      <c r="FN176" s="63"/>
      <c r="FO176" s="63"/>
      <c r="FP176" s="63"/>
      <c r="FQ176" s="63"/>
      <c r="FR176" s="63"/>
      <c r="FS176" s="63"/>
      <c r="FT176" s="63"/>
      <c r="FU176" s="63"/>
      <c r="FV176" s="63"/>
      <c r="FW176" s="63"/>
      <c r="FX176" s="63"/>
      <c r="FY176" s="63"/>
      <c r="FZ176" s="63"/>
      <c r="GA176" s="63"/>
      <c r="GB176" s="63"/>
      <c r="GC176" s="63"/>
      <c r="GD176" s="63"/>
      <c r="GE176" s="63"/>
      <c r="GF176" s="63"/>
      <c r="GG176" s="63"/>
      <c r="GH176" s="63"/>
      <c r="GI176" s="63"/>
      <c r="GJ176" s="63"/>
      <c r="GK176" s="63"/>
      <c r="GL176" s="63"/>
      <c r="GM176" s="63"/>
      <c r="GN176" s="63"/>
      <c r="GO176" s="63"/>
      <c r="GP176" s="63"/>
      <c r="GQ176" s="63"/>
      <c r="GR176" s="63"/>
      <c r="GS176" s="63"/>
      <c r="GT176" s="63"/>
      <c r="GU176" s="63"/>
      <c r="GV176" s="63"/>
      <c r="GW176" s="63"/>
      <c r="GX176" s="63"/>
      <c r="GY176" s="63"/>
      <c r="GZ176" s="63"/>
      <c r="HA176" s="63"/>
      <c r="HB176" s="63"/>
      <c r="HC176" s="63"/>
      <c r="HD176" s="63"/>
      <c r="HE176" s="63"/>
      <c r="HF176" s="63"/>
      <c r="HG176" s="63"/>
      <c r="HH176" s="63"/>
      <c r="HI176" s="63"/>
      <c r="HJ176" s="63"/>
      <c r="HK176" s="63"/>
      <c r="HL176" s="63"/>
      <c r="HM176" s="63"/>
      <c r="HN176" s="63"/>
      <c r="HO176" s="63"/>
      <c r="HP176" s="63"/>
      <c r="HQ176" s="63"/>
      <c r="HR176" s="63"/>
      <c r="HS176" s="63"/>
      <c r="HT176" s="63"/>
      <c r="HU176" s="63"/>
      <c r="HV176" s="63"/>
      <c r="HW176" s="63"/>
      <c r="HX176" s="63"/>
      <c r="HY176" s="63"/>
      <c r="HZ176" s="63"/>
      <c r="IA176" s="63"/>
      <c r="IB176" s="63"/>
      <c r="IC176" s="63"/>
      <c r="ID176" s="63"/>
      <c r="IE176" s="63"/>
      <c r="IF176" s="63"/>
      <c r="IG176" s="63"/>
      <c r="IH176" s="63"/>
      <c r="II176" s="63"/>
      <c r="IJ176" s="63"/>
      <c r="IK176" s="63"/>
      <c r="IL176" s="63"/>
      <c r="IM176" s="63"/>
      <c r="IN176" s="63"/>
      <c r="IO176" s="63"/>
      <c r="IP176" s="63"/>
      <c r="IQ176" s="63"/>
      <c r="IR176" s="63"/>
      <c r="IS176" s="63"/>
      <c r="IT176" s="63"/>
      <c r="IU176" s="63"/>
      <c r="IV176" s="63"/>
      <c r="IW176" s="63"/>
      <c r="IX176" s="63"/>
      <c r="IY176" s="63"/>
      <c r="IZ176" s="63"/>
      <c r="JA176" s="63"/>
      <c r="JB176" s="63"/>
      <c r="JC176" s="63"/>
      <c r="JD176" s="63"/>
      <c r="JE176" s="63"/>
      <c r="JF176" s="63"/>
      <c r="JG176" s="63"/>
      <c r="JH176" s="63"/>
      <c r="JI176" s="63"/>
      <c r="JJ176" s="63"/>
      <c r="JK176" s="63"/>
      <c r="JL176" s="63"/>
      <c r="JM176" s="63"/>
      <c r="JN176" s="63"/>
      <c r="JO176" s="63"/>
      <c r="JP176" s="63"/>
      <c r="JQ176" s="63"/>
    </row>
    <row r="177" spans="1:277" s="4" customFormat="1" x14ac:dyDescent="0.25">
      <c r="A177" s="9" t="s">
        <v>35</v>
      </c>
      <c r="B177" s="9">
        <f>COUNTIFS(E177:JQ177,"x")</f>
        <v>1</v>
      </c>
      <c r="C177" s="10"/>
      <c r="D177" s="21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  <c r="BD177" s="62"/>
      <c r="BE177" s="62"/>
      <c r="BF177" s="62"/>
      <c r="BG177" s="62"/>
      <c r="BH177" s="62"/>
      <c r="BI177" s="62"/>
      <c r="BJ177" s="62"/>
      <c r="BK177" s="62"/>
      <c r="BL177" s="63" t="s">
        <v>17</v>
      </c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  <c r="EE177" s="63"/>
      <c r="EF177" s="63"/>
      <c r="EG177" s="63"/>
      <c r="EH177" s="63"/>
      <c r="EI177" s="63"/>
      <c r="EJ177" s="63"/>
      <c r="EK177" s="63"/>
      <c r="EL177" s="63"/>
      <c r="EM177" s="63"/>
      <c r="EN177" s="63"/>
      <c r="EO177" s="63"/>
      <c r="EP177" s="63"/>
      <c r="EQ177" s="63"/>
      <c r="ER177" s="63"/>
      <c r="ES177" s="63"/>
      <c r="ET177" s="63"/>
      <c r="EU177" s="63"/>
      <c r="EV177" s="63"/>
      <c r="EW177" s="63"/>
      <c r="EX177" s="63"/>
      <c r="EY177" s="63"/>
      <c r="EZ177" s="63"/>
      <c r="FA177" s="63"/>
      <c r="FB177" s="63"/>
      <c r="FC177" s="63"/>
      <c r="FD177" s="63"/>
      <c r="FE177" s="63"/>
      <c r="FF177" s="63"/>
      <c r="FG177" s="63"/>
      <c r="FH177" s="63"/>
      <c r="FI177" s="63"/>
      <c r="FJ177" s="63"/>
      <c r="FK177" s="63"/>
      <c r="FL177" s="63"/>
      <c r="FM177" s="63"/>
      <c r="FN177" s="63"/>
      <c r="FO177" s="63"/>
      <c r="FP177" s="63"/>
      <c r="FQ177" s="63"/>
      <c r="FR177" s="63"/>
      <c r="FS177" s="63"/>
      <c r="FT177" s="63"/>
      <c r="FU177" s="63"/>
      <c r="FV177" s="63"/>
      <c r="FW177" s="63"/>
      <c r="FX177" s="63"/>
      <c r="FY177" s="63"/>
      <c r="FZ177" s="63"/>
      <c r="GA177" s="63"/>
      <c r="GB177" s="63"/>
      <c r="GC177" s="63"/>
      <c r="GD177" s="63"/>
      <c r="GE177" s="63"/>
      <c r="GF177" s="63"/>
      <c r="GG177" s="63"/>
      <c r="GH177" s="63"/>
      <c r="GI177" s="63"/>
      <c r="GJ177" s="63"/>
      <c r="GK177" s="63"/>
      <c r="GL177" s="63"/>
      <c r="GM177" s="63"/>
      <c r="GN177" s="63"/>
      <c r="GO177" s="63"/>
      <c r="GP177" s="63"/>
      <c r="GQ177" s="63"/>
      <c r="GR177" s="63"/>
      <c r="GS177" s="63"/>
      <c r="GT177" s="63"/>
      <c r="GU177" s="63"/>
      <c r="GV177" s="63"/>
      <c r="GW177" s="63"/>
      <c r="GX177" s="63"/>
      <c r="GY177" s="63"/>
      <c r="GZ177" s="63"/>
      <c r="HA177" s="63"/>
      <c r="HB177" s="63"/>
      <c r="HC177" s="63"/>
      <c r="HD177" s="63"/>
      <c r="HE177" s="63"/>
      <c r="HF177" s="63"/>
      <c r="HG177" s="63"/>
      <c r="HH177" s="63"/>
      <c r="HI177" s="63"/>
      <c r="HJ177" s="63"/>
      <c r="HK177" s="63"/>
      <c r="HL177" s="63"/>
      <c r="HM177" s="63"/>
      <c r="HN177" s="63"/>
      <c r="HO177" s="63"/>
      <c r="HP177" s="63"/>
      <c r="HQ177" s="63"/>
      <c r="HR177" s="63"/>
      <c r="HS177" s="63"/>
      <c r="HT177" s="63"/>
      <c r="HU177" s="63"/>
      <c r="HV177" s="63"/>
      <c r="HW177" s="63"/>
      <c r="HX177" s="63"/>
      <c r="HY177" s="63"/>
      <c r="HZ177" s="63"/>
      <c r="IA177" s="63"/>
      <c r="IB177" s="63"/>
      <c r="IC177" s="63"/>
      <c r="ID177" s="63"/>
      <c r="IE177" s="63"/>
      <c r="IF177" s="63"/>
      <c r="IG177" s="63"/>
      <c r="IH177" s="63"/>
      <c r="II177" s="63"/>
      <c r="IJ177" s="63"/>
      <c r="IK177" s="63"/>
      <c r="IL177" s="63"/>
      <c r="IM177" s="63"/>
      <c r="IN177" s="63"/>
      <c r="IO177" s="63"/>
      <c r="IP177" s="63"/>
      <c r="IQ177" s="63"/>
      <c r="IR177" s="63"/>
      <c r="IS177" s="63"/>
      <c r="IT177" s="63"/>
      <c r="IU177" s="63"/>
      <c r="IV177" s="63"/>
      <c r="IW177" s="63"/>
      <c r="IX177" s="63"/>
      <c r="IY177" s="63"/>
      <c r="IZ177" s="63"/>
      <c r="JA177" s="63"/>
      <c r="JB177" s="63"/>
      <c r="JC177" s="63"/>
      <c r="JD177" s="63"/>
      <c r="JE177" s="63"/>
      <c r="JF177" s="63"/>
      <c r="JG177" s="63"/>
      <c r="JH177" s="63"/>
      <c r="JI177" s="63"/>
      <c r="JJ177" s="63"/>
      <c r="JK177" s="63"/>
      <c r="JL177" s="63"/>
      <c r="JM177" s="63"/>
      <c r="JN177" s="63"/>
      <c r="JO177" s="63"/>
      <c r="JP177" s="63"/>
      <c r="JQ177" s="63"/>
    </row>
    <row r="178" spans="1:277" s="4" customFormat="1" x14ac:dyDescent="0.25">
      <c r="A178" s="9" t="s">
        <v>36</v>
      </c>
      <c r="B178" s="9">
        <f>COUNTIFS(E178:JQ178,"x")</f>
        <v>1</v>
      </c>
      <c r="C178" s="10"/>
      <c r="D178" s="21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G178" s="62"/>
      <c r="BH178" s="62"/>
      <c r="BI178" s="62"/>
      <c r="BJ178" s="62"/>
      <c r="BK178" s="62"/>
      <c r="BL178" s="63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  <c r="EE178" s="63"/>
      <c r="EF178" s="63"/>
      <c r="EG178" s="63"/>
      <c r="EH178" s="63"/>
      <c r="EI178" s="63"/>
      <c r="EJ178" s="63"/>
      <c r="EK178" s="63"/>
      <c r="EL178" s="63"/>
      <c r="EM178" s="63"/>
      <c r="EN178" s="63"/>
      <c r="EO178" s="63"/>
      <c r="EP178" s="63"/>
      <c r="EQ178" s="63"/>
      <c r="ER178" s="63"/>
      <c r="ES178" s="63"/>
      <c r="ET178" s="63"/>
      <c r="EU178" s="63"/>
      <c r="EV178" s="63"/>
      <c r="EW178" s="63"/>
      <c r="EX178" s="63"/>
      <c r="EY178" s="63"/>
      <c r="EZ178" s="63"/>
      <c r="FA178" s="63"/>
      <c r="FB178" s="63"/>
      <c r="FC178" s="63"/>
      <c r="FD178" s="63"/>
      <c r="FE178" s="63"/>
      <c r="FF178" s="63"/>
      <c r="FG178" s="63"/>
      <c r="FH178" s="63"/>
      <c r="FI178" s="63"/>
      <c r="FJ178" s="63"/>
      <c r="FK178" s="63"/>
      <c r="FL178" s="63"/>
      <c r="FM178" s="63"/>
      <c r="FN178" s="63"/>
      <c r="FO178" s="63"/>
      <c r="FP178" s="63"/>
      <c r="FQ178" s="63"/>
      <c r="FR178" s="63"/>
      <c r="FS178" s="63"/>
      <c r="FT178" s="63"/>
      <c r="FU178" s="63"/>
      <c r="FV178" s="63"/>
      <c r="FW178" s="63"/>
      <c r="FX178" s="63"/>
      <c r="FY178" s="63"/>
      <c r="FZ178" s="63"/>
      <c r="GA178" s="63"/>
      <c r="GB178" s="63"/>
      <c r="GC178" s="63"/>
      <c r="GD178" s="63"/>
      <c r="GE178" s="63"/>
      <c r="GF178" s="63"/>
      <c r="GG178" s="63"/>
      <c r="GH178" s="63"/>
      <c r="GI178" s="63"/>
      <c r="GJ178" s="63"/>
      <c r="GK178" s="63"/>
      <c r="GL178" s="63"/>
      <c r="GM178" s="63"/>
      <c r="GN178" s="63"/>
      <c r="GO178" s="63"/>
      <c r="GP178" s="63"/>
      <c r="GQ178" s="63"/>
      <c r="GR178" s="63"/>
      <c r="GS178" s="63"/>
      <c r="GT178" s="63"/>
      <c r="GU178" s="63"/>
      <c r="GV178" s="63"/>
      <c r="GW178" s="63"/>
      <c r="GX178" s="63"/>
      <c r="GY178" s="63"/>
      <c r="GZ178" s="63"/>
      <c r="HA178" s="63"/>
      <c r="HB178" s="63"/>
      <c r="HC178" s="63"/>
      <c r="HD178" s="63"/>
      <c r="HE178" s="63"/>
      <c r="HF178" s="63"/>
      <c r="HG178" s="63"/>
      <c r="HH178" s="63"/>
      <c r="HI178" s="63"/>
      <c r="HJ178" s="63"/>
      <c r="HK178" s="63"/>
      <c r="HL178" s="63"/>
      <c r="HM178" s="63"/>
      <c r="HN178" s="63"/>
      <c r="HO178" s="63"/>
      <c r="HP178" s="63"/>
      <c r="HQ178" s="63"/>
      <c r="HR178" s="63"/>
      <c r="HS178" s="63"/>
      <c r="HT178" s="63"/>
      <c r="HU178" s="63"/>
      <c r="HV178" s="63"/>
      <c r="HW178" s="63"/>
      <c r="HX178" s="63"/>
      <c r="HY178" s="63"/>
      <c r="HZ178" s="63"/>
      <c r="IA178" s="63"/>
      <c r="IB178" s="63"/>
      <c r="IC178" s="63"/>
      <c r="ID178" s="63"/>
      <c r="IE178" s="63"/>
      <c r="IF178" s="63"/>
      <c r="IG178" s="63"/>
      <c r="IH178" s="63"/>
      <c r="II178" s="63"/>
      <c r="IJ178" s="63"/>
      <c r="IK178" s="63"/>
      <c r="IL178" s="63"/>
      <c r="IM178" s="63"/>
      <c r="IN178" s="63" t="s">
        <v>17</v>
      </c>
      <c r="IO178" s="63"/>
      <c r="IP178" s="63"/>
      <c r="IQ178" s="63"/>
      <c r="IR178" s="63"/>
      <c r="IS178" s="63"/>
      <c r="IT178" s="63"/>
      <c r="IU178" s="63"/>
      <c r="IV178" s="63"/>
      <c r="IW178" s="63"/>
      <c r="IX178" s="63"/>
      <c r="IY178" s="63"/>
      <c r="IZ178" s="63"/>
      <c r="JA178" s="63"/>
      <c r="JB178" s="63"/>
      <c r="JC178" s="63"/>
      <c r="JD178" s="63"/>
      <c r="JE178" s="63"/>
      <c r="JF178" s="63"/>
      <c r="JG178" s="63"/>
      <c r="JH178" s="63"/>
      <c r="JI178" s="63"/>
      <c r="JJ178" s="63"/>
      <c r="JK178" s="63"/>
      <c r="JL178" s="63"/>
      <c r="JM178" s="63"/>
      <c r="JN178" s="63"/>
      <c r="JO178" s="63"/>
      <c r="JP178" s="63"/>
      <c r="JQ178" s="63"/>
    </row>
    <row r="179" spans="1:277" x14ac:dyDescent="0.25">
      <c r="A179" s="11"/>
      <c r="B179" s="11"/>
      <c r="C179" s="12"/>
      <c r="D179" s="22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3"/>
    </row>
    <row r="180" spans="1:277" x14ac:dyDescent="0.25">
      <c r="A180" s="7" t="s">
        <v>4</v>
      </c>
      <c r="B180" s="7">
        <f>SUM(B182+B187+B192+B197+B202+B207+B212+B217+B222+B227+B232)</f>
        <v>33</v>
      </c>
      <c r="C180" s="37">
        <f>AVERAGE(C182,C187,C192,C197,C202,C207,C212,C217,C222,C227,C232)</f>
        <v>99.999999990000006</v>
      </c>
      <c r="D180" s="23">
        <f>((COUNTIFS(E183:JQ235,"X"))*'avance esperado'!C180/'avance esperado'!B180*Calculos!H6)</f>
        <v>12.158783998784122</v>
      </c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</row>
    <row r="181" spans="1:277" x14ac:dyDescent="0.25">
      <c r="A181" s="6"/>
      <c r="B181" s="6"/>
      <c r="C181" s="6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</row>
    <row r="182" spans="1:277" s="3" customFormat="1" x14ac:dyDescent="0.25">
      <c r="A182" s="8" t="s">
        <v>38</v>
      </c>
      <c r="B182" s="15">
        <f>SUM(B183:B185)</f>
        <v>3</v>
      </c>
      <c r="C182" s="7">
        <f>(COUNTIFS(E183:JQ185,"x"))*33.33333333</f>
        <v>99.999999990000006</v>
      </c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</row>
    <row r="183" spans="1:277" s="4" customFormat="1" x14ac:dyDescent="0.25">
      <c r="A183" s="9" t="s">
        <v>35</v>
      </c>
      <c r="B183" s="9">
        <f>COUNTIFS(E183:JQ183,"x")</f>
        <v>1</v>
      </c>
      <c r="C183" s="10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DU183" s="4" t="s">
        <v>17</v>
      </c>
    </row>
    <row r="184" spans="1:277" s="4" customFormat="1" x14ac:dyDescent="0.25">
      <c r="A184" s="9" t="s">
        <v>39</v>
      </c>
      <c r="B184" s="9">
        <f>COUNTIFS(E184:JQ184,"x")</f>
        <v>1</v>
      </c>
      <c r="C184" s="10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EZ184" s="4" t="s">
        <v>17</v>
      </c>
    </row>
    <row r="185" spans="1:277" s="4" customFormat="1" x14ac:dyDescent="0.25">
      <c r="A185" s="9" t="s">
        <v>40</v>
      </c>
      <c r="B185" s="9">
        <f>COUNTIFS(E185:JQ185,"x")</f>
        <v>1</v>
      </c>
      <c r="C185" s="10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GD185" s="4" t="s">
        <v>17</v>
      </c>
    </row>
    <row r="186" spans="1:277" x14ac:dyDescent="0.25">
      <c r="A186" s="6"/>
      <c r="B186" s="6"/>
      <c r="C186" s="6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</row>
    <row r="187" spans="1:277" x14ac:dyDescent="0.25">
      <c r="A187" s="6" t="s">
        <v>41</v>
      </c>
      <c r="B187" s="15">
        <f>SUM(B188:B190)</f>
        <v>3</v>
      </c>
      <c r="C187" s="7">
        <f>(COUNTIFS(E188:JQ190,"x"))*33.33333333</f>
        <v>99.999999990000006</v>
      </c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</row>
    <row r="188" spans="1:277" s="5" customFormat="1" x14ac:dyDescent="0.25">
      <c r="A188" s="11" t="s">
        <v>35</v>
      </c>
      <c r="B188" s="11">
        <f>COUNTIFS(E188:JQ188,"x")</f>
        <v>1</v>
      </c>
      <c r="C188" s="1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DU188" s="5" t="s">
        <v>17</v>
      </c>
    </row>
    <row r="189" spans="1:277" s="5" customFormat="1" x14ac:dyDescent="0.25">
      <c r="A189" s="11" t="s">
        <v>39</v>
      </c>
      <c r="B189" s="11">
        <f>COUNTIFS(E189:JQ189,"x")</f>
        <v>1</v>
      </c>
      <c r="C189" s="1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EZ189" s="5" t="s">
        <v>17</v>
      </c>
    </row>
    <row r="190" spans="1:277" s="5" customFormat="1" x14ac:dyDescent="0.25">
      <c r="A190" s="11" t="s">
        <v>40</v>
      </c>
      <c r="B190" s="11">
        <f>COUNTIFS(E190:JQ190,"x")</f>
        <v>1</v>
      </c>
      <c r="C190" s="1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GD190" s="5" t="s">
        <v>17</v>
      </c>
    </row>
    <row r="191" spans="1:277" x14ac:dyDescent="0.25">
      <c r="A191" s="6"/>
      <c r="B191" s="6"/>
      <c r="C191" s="6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</row>
    <row r="192" spans="1:277" s="3" customFormat="1" x14ac:dyDescent="0.25">
      <c r="A192" s="8" t="s">
        <v>42</v>
      </c>
      <c r="B192" s="15">
        <f>SUM(B193:B195)</f>
        <v>3</v>
      </c>
      <c r="C192" s="7">
        <f>(COUNTIFS(E193:JQ195,"x"))*33.33333333</f>
        <v>99.999999990000006</v>
      </c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</row>
    <row r="193" spans="1:186" s="4" customFormat="1" x14ac:dyDescent="0.25">
      <c r="A193" s="9" t="s">
        <v>35</v>
      </c>
      <c r="B193" s="9">
        <f>COUNTIFS(E193:JQ193,"x")</f>
        <v>1</v>
      </c>
      <c r="C193" s="10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DU193" s="4" t="s">
        <v>17</v>
      </c>
    </row>
    <row r="194" spans="1:186" s="4" customFormat="1" x14ac:dyDescent="0.25">
      <c r="A194" s="9" t="s">
        <v>39</v>
      </c>
      <c r="B194" s="9">
        <f>COUNTIFS(E194:JQ194,"x")</f>
        <v>1</v>
      </c>
      <c r="C194" s="10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EZ194" s="4" t="s">
        <v>17</v>
      </c>
    </row>
    <row r="195" spans="1:186" s="4" customFormat="1" x14ac:dyDescent="0.25">
      <c r="A195" s="9" t="s">
        <v>40</v>
      </c>
      <c r="B195" s="9">
        <f>COUNTIFS(E195:JQ195,"x")</f>
        <v>1</v>
      </c>
      <c r="C195" s="10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GD195" s="4" t="s">
        <v>17</v>
      </c>
    </row>
    <row r="196" spans="1:186" x14ac:dyDescent="0.25">
      <c r="A196" s="6"/>
      <c r="B196" s="6"/>
      <c r="C196" s="6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</row>
    <row r="197" spans="1:186" x14ac:dyDescent="0.25">
      <c r="A197" s="6" t="s">
        <v>43</v>
      </c>
      <c r="B197" s="15">
        <f>SUM(B198:B200)</f>
        <v>3</v>
      </c>
      <c r="C197" s="7">
        <f>(COUNTIFS(E198:JQ200,"x"))*33.33333333</f>
        <v>99.999999990000006</v>
      </c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</row>
    <row r="198" spans="1:186" s="5" customFormat="1" x14ac:dyDescent="0.25">
      <c r="A198" s="11" t="s">
        <v>35</v>
      </c>
      <c r="B198" s="11">
        <f>COUNTIFS(E198:JQ198,"x")</f>
        <v>1</v>
      </c>
      <c r="C198" s="1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DU198" s="5" t="s">
        <v>17</v>
      </c>
    </row>
    <row r="199" spans="1:186" s="5" customFormat="1" x14ac:dyDescent="0.25">
      <c r="A199" s="11" t="s">
        <v>39</v>
      </c>
      <c r="B199" s="11">
        <f>COUNTIFS(E199:JQ199,"x")</f>
        <v>1</v>
      </c>
      <c r="C199" s="1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EZ199" s="5" t="s">
        <v>17</v>
      </c>
    </row>
    <row r="200" spans="1:186" s="5" customFormat="1" x14ac:dyDescent="0.25">
      <c r="A200" s="11" t="s">
        <v>40</v>
      </c>
      <c r="B200" s="11">
        <f>COUNTIFS(E200:JQ200,"x")</f>
        <v>1</v>
      </c>
      <c r="C200" s="1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GD200" s="5" t="s">
        <v>17</v>
      </c>
    </row>
    <row r="201" spans="1:186" x14ac:dyDescent="0.25">
      <c r="A201" s="6"/>
      <c r="B201" s="6"/>
      <c r="C201" s="6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</row>
    <row r="202" spans="1:186" x14ac:dyDescent="0.25">
      <c r="A202" s="6" t="s">
        <v>44</v>
      </c>
      <c r="B202" s="15">
        <f>SUM(B203:B205)</f>
        <v>3</v>
      </c>
      <c r="C202" s="7">
        <f>(COUNTIFS(E203:JQ205,"x"))*33.33333333</f>
        <v>99.999999990000006</v>
      </c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</row>
    <row r="203" spans="1:186" s="5" customFormat="1" x14ac:dyDescent="0.25">
      <c r="A203" s="11" t="s">
        <v>35</v>
      </c>
      <c r="B203" s="11">
        <f>COUNTIFS(E203:JQ203,"x")</f>
        <v>1</v>
      </c>
      <c r="C203" s="1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CQ203" s="5" t="s">
        <v>17</v>
      </c>
    </row>
    <row r="204" spans="1:186" s="5" customFormat="1" x14ac:dyDescent="0.25">
      <c r="A204" s="11" t="s">
        <v>39</v>
      </c>
      <c r="B204" s="11">
        <f>COUNTIFS(E204:JQ204,"x")</f>
        <v>1</v>
      </c>
      <c r="C204" s="1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GD204" s="5" t="s">
        <v>17</v>
      </c>
    </row>
    <row r="205" spans="1:186" s="5" customFormat="1" x14ac:dyDescent="0.25">
      <c r="A205" s="11" t="s">
        <v>40</v>
      </c>
      <c r="B205" s="11">
        <f>COUNTIFS(E205:JQ205,"x")</f>
        <v>1</v>
      </c>
      <c r="C205" s="1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EZ205" s="5" t="s">
        <v>17</v>
      </c>
    </row>
    <row r="206" spans="1:186" x14ac:dyDescent="0.25">
      <c r="A206" s="6"/>
      <c r="B206" s="6"/>
      <c r="C206" s="6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</row>
    <row r="207" spans="1:186" s="3" customFormat="1" x14ac:dyDescent="0.25">
      <c r="A207" s="8" t="s">
        <v>45</v>
      </c>
      <c r="B207" s="15">
        <f>SUM(B208:B210)</f>
        <v>3</v>
      </c>
      <c r="C207" s="7">
        <f>(COUNTIFS(E208:JQ210,"x"))*33.33333333</f>
        <v>99.999999990000006</v>
      </c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</row>
    <row r="208" spans="1:186" s="4" customFormat="1" x14ac:dyDescent="0.25">
      <c r="A208" s="9" t="s">
        <v>35</v>
      </c>
      <c r="B208" s="9">
        <f>COUNTIFS(E208:JQ208,"x")</f>
        <v>1</v>
      </c>
      <c r="C208" s="10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CQ208" s="4" t="s">
        <v>17</v>
      </c>
    </row>
    <row r="209" spans="1:186" s="4" customFormat="1" x14ac:dyDescent="0.25">
      <c r="A209" s="9" t="s">
        <v>39</v>
      </c>
      <c r="B209" s="9">
        <f>COUNTIFS(E209:JQ209,"x")</f>
        <v>1</v>
      </c>
      <c r="C209" s="10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GD209" s="4" t="s">
        <v>17</v>
      </c>
    </row>
    <row r="210" spans="1:186" s="4" customFormat="1" x14ac:dyDescent="0.25">
      <c r="A210" s="9" t="s">
        <v>40</v>
      </c>
      <c r="B210" s="9">
        <f>COUNTIFS(E210:JQ210,"x")</f>
        <v>1</v>
      </c>
      <c r="C210" s="10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EZ210" s="4" t="s">
        <v>17</v>
      </c>
    </row>
    <row r="211" spans="1:186" x14ac:dyDescent="0.25">
      <c r="A211" s="6"/>
      <c r="B211" s="6"/>
      <c r="C211" s="6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3"/>
    </row>
    <row r="212" spans="1:186" x14ac:dyDescent="0.25">
      <c r="A212" s="6" t="s">
        <v>46</v>
      </c>
      <c r="B212" s="15">
        <f>SUM(B213:B215)</f>
        <v>3</v>
      </c>
      <c r="C212" s="7">
        <f>(COUNTIFS(E213:JQ215,"x"))*33.33333333</f>
        <v>99.999999990000006</v>
      </c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</row>
    <row r="213" spans="1:186" s="5" customFormat="1" x14ac:dyDescent="0.25">
      <c r="A213" s="11" t="s">
        <v>35</v>
      </c>
      <c r="B213" s="11">
        <f>COUNTIFS(E213:JQ213,"x")</f>
        <v>1</v>
      </c>
      <c r="C213" s="1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CQ213" s="5" t="s">
        <v>17</v>
      </c>
    </row>
    <row r="214" spans="1:186" s="5" customFormat="1" x14ac:dyDescent="0.25">
      <c r="A214" s="11" t="s">
        <v>39</v>
      </c>
      <c r="B214" s="11">
        <f>COUNTIFS(E214:JQ214,"x")</f>
        <v>1</v>
      </c>
      <c r="C214" s="1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GD214" s="5" t="s">
        <v>17</v>
      </c>
    </row>
    <row r="215" spans="1:186" s="5" customFormat="1" x14ac:dyDescent="0.25">
      <c r="A215" s="11" t="s">
        <v>40</v>
      </c>
      <c r="B215" s="11">
        <f>COUNTIFS(E215:JQ215,"x")</f>
        <v>1</v>
      </c>
      <c r="C215" s="1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EZ215" s="5" t="s">
        <v>17</v>
      </c>
    </row>
    <row r="216" spans="1:186" x14ac:dyDescent="0.25">
      <c r="A216" s="6"/>
      <c r="B216" s="6"/>
      <c r="C216" s="6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</row>
    <row r="217" spans="1:186" s="3" customFormat="1" x14ac:dyDescent="0.25">
      <c r="A217" s="8" t="s">
        <v>47</v>
      </c>
      <c r="B217" s="15">
        <f>SUM(B218:B220)</f>
        <v>3</v>
      </c>
      <c r="C217" s="7">
        <f>(COUNTIFS(E218:JQ220,"x"))*33.33333333</f>
        <v>99.999999990000006</v>
      </c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</row>
    <row r="218" spans="1:186" s="4" customFormat="1" x14ac:dyDescent="0.25">
      <c r="A218" s="9" t="s">
        <v>35</v>
      </c>
      <c r="B218" s="9">
        <f>COUNTIFS(E218:JQ218,"x")</f>
        <v>1</v>
      </c>
      <c r="C218" s="10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CQ218" s="4" t="s">
        <v>17</v>
      </c>
    </row>
    <row r="219" spans="1:186" s="4" customFormat="1" x14ac:dyDescent="0.25">
      <c r="A219" s="9" t="s">
        <v>39</v>
      </c>
      <c r="B219" s="9">
        <f>COUNTIFS(E219:JQ219,"x")</f>
        <v>1</v>
      </c>
      <c r="C219" s="10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GD219" s="4" t="s">
        <v>17</v>
      </c>
    </row>
    <row r="220" spans="1:186" s="4" customFormat="1" x14ac:dyDescent="0.25">
      <c r="A220" s="9" t="s">
        <v>40</v>
      </c>
      <c r="B220" s="9">
        <f>COUNTIFS(E220:JQ220,"x")</f>
        <v>1</v>
      </c>
      <c r="C220" s="10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EZ220" s="4" t="s">
        <v>17</v>
      </c>
    </row>
    <row r="221" spans="1:186" x14ac:dyDescent="0.25">
      <c r="A221" s="6"/>
      <c r="B221" s="6"/>
      <c r="C221" s="6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</row>
    <row r="222" spans="1:186" x14ac:dyDescent="0.25">
      <c r="A222" s="6" t="s">
        <v>48</v>
      </c>
      <c r="B222" s="15">
        <f>SUM(B223:B225)</f>
        <v>3</v>
      </c>
      <c r="C222" s="7">
        <f>(COUNTIFS(E223:JQ225,"x"))*33.33333333</f>
        <v>99.999999990000006</v>
      </c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</row>
    <row r="223" spans="1:186" s="5" customFormat="1" x14ac:dyDescent="0.25">
      <c r="A223" s="11" t="s">
        <v>35</v>
      </c>
      <c r="B223" s="11">
        <f>COUNTIFS(E223:JQ223,"x")</f>
        <v>1</v>
      </c>
      <c r="C223" s="1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CQ223" s="5" t="s">
        <v>17</v>
      </c>
    </row>
    <row r="224" spans="1:186" s="5" customFormat="1" x14ac:dyDescent="0.25">
      <c r="A224" s="11" t="s">
        <v>39</v>
      </c>
      <c r="B224" s="11">
        <f>COUNTIFS(E224:JQ224,"x")</f>
        <v>1</v>
      </c>
      <c r="C224" s="1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GD224" s="5" t="s">
        <v>17</v>
      </c>
    </row>
    <row r="225" spans="1:186" s="5" customFormat="1" x14ac:dyDescent="0.25">
      <c r="A225" s="11" t="s">
        <v>40</v>
      </c>
      <c r="B225" s="11">
        <f>COUNTIFS(E225:JQ225,"x")</f>
        <v>1</v>
      </c>
      <c r="C225" s="1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EZ225" s="5" t="s">
        <v>17</v>
      </c>
    </row>
    <row r="226" spans="1:186" x14ac:dyDescent="0.25">
      <c r="A226" s="16"/>
      <c r="B226" s="16"/>
      <c r="C226" s="12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</row>
    <row r="227" spans="1:186" x14ac:dyDescent="0.25">
      <c r="A227" s="6" t="s">
        <v>49</v>
      </c>
      <c r="B227" s="15">
        <f>SUM(B228:B230)</f>
        <v>3</v>
      </c>
      <c r="C227" s="7">
        <f>(COUNTIFS(E228:JQ230,"x"))*33.33333333</f>
        <v>99.999999990000006</v>
      </c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</row>
    <row r="228" spans="1:186" s="5" customFormat="1" x14ac:dyDescent="0.25">
      <c r="A228" s="11" t="s">
        <v>35</v>
      </c>
      <c r="B228" s="11">
        <f>COUNTIFS(E228:JQ228,"x")</f>
        <v>1</v>
      </c>
      <c r="C228" s="1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CQ228" s="5" t="s">
        <v>17</v>
      </c>
    </row>
    <row r="229" spans="1:186" s="5" customFormat="1" x14ac:dyDescent="0.25">
      <c r="A229" s="11" t="s">
        <v>39</v>
      </c>
      <c r="B229" s="11">
        <f>COUNTIFS(E229:JQ229,"x")</f>
        <v>1</v>
      </c>
      <c r="C229" s="1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GD229" s="5" t="s">
        <v>17</v>
      </c>
    </row>
    <row r="230" spans="1:186" s="5" customFormat="1" x14ac:dyDescent="0.25">
      <c r="A230" s="11" t="s">
        <v>40</v>
      </c>
      <c r="B230" s="11">
        <f>COUNTIFS(E230:JQ230,"x")</f>
        <v>1</v>
      </c>
      <c r="C230" s="1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EZ230" s="5" t="s">
        <v>17</v>
      </c>
    </row>
    <row r="231" spans="1:186" x14ac:dyDescent="0.25">
      <c r="A231" s="16"/>
      <c r="B231" s="16"/>
      <c r="C231" s="12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</row>
    <row r="232" spans="1:186" s="3" customFormat="1" x14ac:dyDescent="0.25">
      <c r="A232" s="8" t="s">
        <v>50</v>
      </c>
      <c r="B232" s="15">
        <f>SUM(B233:B235)</f>
        <v>3</v>
      </c>
      <c r="C232" s="7">
        <f>(COUNTIFS(E233:JQ235,"x"))*33.33333333</f>
        <v>99.999999990000006</v>
      </c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</row>
    <row r="233" spans="1:186" s="4" customFormat="1" x14ac:dyDescent="0.25">
      <c r="A233" s="9" t="s">
        <v>35</v>
      </c>
      <c r="B233" s="9">
        <f>COUNTIFS(E233:JQ233,"x")</f>
        <v>1</v>
      </c>
      <c r="C233" s="10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CQ233" s="4" t="s">
        <v>17</v>
      </c>
    </row>
    <row r="234" spans="1:186" s="4" customFormat="1" x14ac:dyDescent="0.25">
      <c r="A234" s="9" t="s">
        <v>39</v>
      </c>
      <c r="B234" s="9">
        <f>COUNTIFS(E234:JQ234,"x")</f>
        <v>1</v>
      </c>
      <c r="C234" s="10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GD234" s="4" t="s">
        <v>17</v>
      </c>
    </row>
    <row r="235" spans="1:186" s="4" customFormat="1" x14ac:dyDescent="0.25">
      <c r="A235" s="9" t="s">
        <v>40</v>
      </c>
      <c r="B235" s="9">
        <f>COUNTIFS(E235:JQ235,"x")</f>
        <v>1</v>
      </c>
      <c r="C235" s="10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EZ235" s="4" t="s">
        <v>17</v>
      </c>
    </row>
    <row r="236" spans="1:186" x14ac:dyDescent="0.25">
      <c r="A236" s="11"/>
      <c r="B236" s="11"/>
      <c r="C236" s="12"/>
      <c r="D236" s="22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</row>
    <row r="237" spans="1:186" x14ac:dyDescent="0.25">
      <c r="A237" s="7" t="s">
        <v>51</v>
      </c>
      <c r="B237" s="7">
        <f>+B239+B247+B250+B251+B254+B244</f>
        <v>9</v>
      </c>
      <c r="C237" s="37">
        <f>AVERAGE(C239,C247,C250,C251,C254)</f>
        <v>99.999999997499998</v>
      </c>
      <c r="D237" s="23">
        <f>((COUNTIFS(E240:JQ256,"X"))*'avance esperado'!C237/'avance esperado'!B237*Calculos!H7)</f>
        <v>5.926549998814691</v>
      </c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</row>
    <row r="238" spans="1:186" x14ac:dyDescent="0.25">
      <c r="A238" s="6"/>
      <c r="B238" s="6"/>
      <c r="C238" s="6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</row>
    <row r="239" spans="1:186" s="3" customFormat="1" x14ac:dyDescent="0.25">
      <c r="A239" s="8" t="s">
        <v>19</v>
      </c>
      <c r="B239" s="15">
        <f>SUM(B240:B242)</f>
        <v>3</v>
      </c>
      <c r="C239" s="7">
        <f>(COUNTIFS(E240:JQ242,"x"))*33.33333333</f>
        <v>99.999999990000006</v>
      </c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</row>
    <row r="240" spans="1:186" s="4" customFormat="1" x14ac:dyDescent="0.25">
      <c r="A240" s="9" t="s">
        <v>52</v>
      </c>
      <c r="B240" s="9">
        <f>COUNTIFS(E240:JQ240,"x")</f>
        <v>1</v>
      </c>
      <c r="C240" s="10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DU240" s="4" t="s">
        <v>17</v>
      </c>
    </row>
    <row r="241" spans="1:277" s="4" customFormat="1" x14ac:dyDescent="0.25">
      <c r="A241" s="9" t="s">
        <v>53</v>
      </c>
      <c r="B241" s="9">
        <f>COUNTIFS(E241:JQ241,"x")</f>
        <v>1</v>
      </c>
      <c r="C241" s="10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DU241" s="4" t="s">
        <v>17</v>
      </c>
    </row>
    <row r="242" spans="1:277" s="3" customFormat="1" x14ac:dyDescent="0.25">
      <c r="A242" s="64" t="s">
        <v>54</v>
      </c>
      <c r="B242" s="64">
        <f>COUNTIFS(E242:JQ242,"x")</f>
        <v>1</v>
      </c>
      <c r="C242" s="65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66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 t="s">
        <v>17</v>
      </c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  <c r="GK242" s="4"/>
      <c r="GL242" s="4"/>
      <c r="GM242" s="4"/>
      <c r="GN242" s="4"/>
      <c r="GO242" s="4"/>
      <c r="GP242" s="4"/>
      <c r="GQ242" s="4"/>
      <c r="GR242" s="4"/>
      <c r="GS242" s="4"/>
      <c r="GT242" s="4"/>
      <c r="GU242" s="4"/>
      <c r="GV242" s="4"/>
      <c r="GW242" s="4"/>
      <c r="GX242" s="4"/>
      <c r="GY242" s="4"/>
      <c r="GZ242" s="4"/>
      <c r="HA242" s="4"/>
      <c r="HB242" s="4"/>
      <c r="HC242" s="4"/>
      <c r="HD242" s="4"/>
      <c r="HE242" s="4"/>
      <c r="HF242" s="4"/>
      <c r="HG242" s="4"/>
      <c r="HH242" s="4"/>
      <c r="HI242" s="4"/>
      <c r="HJ242" s="4"/>
      <c r="HK242" s="4"/>
      <c r="HL242" s="4"/>
      <c r="HM242" s="4"/>
      <c r="HN242" s="4"/>
      <c r="HO242" s="4"/>
      <c r="HP242" s="4"/>
      <c r="HQ242" s="4"/>
      <c r="HR242" s="4"/>
      <c r="HS242" s="4"/>
      <c r="HT242" s="4"/>
      <c r="HU242" s="4"/>
      <c r="HV242" s="4"/>
      <c r="HW242" s="4"/>
      <c r="HX242" s="4"/>
      <c r="HY242" s="4"/>
      <c r="HZ242" s="4"/>
      <c r="IA242" s="4"/>
      <c r="IB242" s="4"/>
      <c r="IC242" s="4"/>
      <c r="ID242" s="4"/>
      <c r="IE242" s="4"/>
      <c r="IF242" s="4"/>
      <c r="IG242" s="4"/>
      <c r="IH242" s="4"/>
      <c r="II242" s="4"/>
      <c r="IJ242" s="4"/>
      <c r="IK242" s="4"/>
      <c r="IL242" s="4"/>
      <c r="IM242" s="4"/>
      <c r="IN242" s="4"/>
      <c r="IO242" s="4"/>
      <c r="IP242" s="4"/>
      <c r="IQ242" s="4"/>
      <c r="IR242" s="4"/>
      <c r="IS242" s="4"/>
      <c r="IT242" s="4"/>
      <c r="IU242" s="4"/>
      <c r="IV242" s="4"/>
      <c r="IW242" s="4"/>
      <c r="IX242" s="4"/>
      <c r="IY242" s="4"/>
      <c r="IZ242" s="4"/>
      <c r="JA242" s="4"/>
      <c r="JB242" s="4"/>
      <c r="JC242" s="4"/>
      <c r="JD242" s="4"/>
      <c r="JE242" s="4"/>
      <c r="JF242" s="4"/>
      <c r="JG242" s="4"/>
      <c r="JH242" s="4"/>
      <c r="JI242" s="4"/>
      <c r="JJ242" s="4"/>
      <c r="JK242" s="4"/>
      <c r="JL242" s="4"/>
      <c r="JM242" s="4"/>
      <c r="JN242" s="4"/>
      <c r="JO242" s="4"/>
      <c r="JP242" s="4"/>
      <c r="JQ242" s="4"/>
    </row>
    <row r="243" spans="1:277" x14ac:dyDescent="0.25">
      <c r="A243" s="6"/>
      <c r="B243" s="6"/>
      <c r="C243" s="6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</row>
    <row r="244" spans="1:277" x14ac:dyDescent="0.25">
      <c r="A244" s="13" t="s">
        <v>22</v>
      </c>
      <c r="B244" s="15">
        <f>SUM(B245)</f>
        <v>1</v>
      </c>
      <c r="C244" s="7">
        <f>(COUNTIFS(E245:JQ245,"x"))*100</f>
        <v>100</v>
      </c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</row>
    <row r="245" spans="1:277" s="5" customFormat="1" x14ac:dyDescent="0.25">
      <c r="A245" s="64" t="s">
        <v>55</v>
      </c>
      <c r="B245" s="64">
        <f>COUNTIFS(E245:JQ245,"x")</f>
        <v>1</v>
      </c>
      <c r="C245" s="65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/>
      <c r="BI245" s="22"/>
      <c r="BJ245" s="22"/>
      <c r="BK245" s="22"/>
      <c r="DU245" s="5" t="s">
        <v>15</v>
      </c>
    </row>
    <row r="246" spans="1:277" x14ac:dyDescent="0.25">
      <c r="A246" s="6"/>
      <c r="B246" s="6"/>
      <c r="C246" s="6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</row>
    <row r="247" spans="1:277" s="3" customFormat="1" x14ac:dyDescent="0.25">
      <c r="A247" s="8" t="s">
        <v>27</v>
      </c>
      <c r="B247" s="15">
        <f>SUM(B248:B249)</f>
        <v>2</v>
      </c>
      <c r="C247" s="7">
        <f>(COUNTIFS(E248:JQ249,"x"))*50</f>
        <v>100</v>
      </c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</row>
    <row r="248" spans="1:277" s="4" customFormat="1" x14ac:dyDescent="0.25">
      <c r="A248" s="9" t="s">
        <v>52</v>
      </c>
      <c r="B248" s="9">
        <f>COUNTIFS(E248:JQ248,"x")</f>
        <v>1</v>
      </c>
      <c r="C248" s="10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CQ248" s="4" t="s">
        <v>17</v>
      </c>
    </row>
    <row r="249" spans="1:277" s="4" customFormat="1" x14ac:dyDescent="0.25">
      <c r="A249" s="9" t="s">
        <v>53</v>
      </c>
      <c r="B249" s="9">
        <f>COUNTIFS(E249:JQ249,"x")</f>
        <v>1</v>
      </c>
      <c r="C249" s="10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CQ249" s="4" t="s">
        <v>17</v>
      </c>
    </row>
    <row r="250" spans="1:277" x14ac:dyDescent="0.25">
      <c r="A250" s="6"/>
      <c r="B250" s="6"/>
      <c r="C250" s="6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</row>
    <row r="251" spans="1:277" x14ac:dyDescent="0.25">
      <c r="A251" s="13" t="s">
        <v>13</v>
      </c>
      <c r="B251" s="15">
        <f>SUM(B252)</f>
        <v>1</v>
      </c>
      <c r="C251" s="7">
        <f>(COUNTIFS(E252:JQ252,"x"))*100</f>
        <v>100</v>
      </c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</row>
    <row r="252" spans="1:277" s="5" customFormat="1" x14ac:dyDescent="0.25">
      <c r="A252" s="11" t="s">
        <v>70</v>
      </c>
      <c r="B252" s="11">
        <f>COUNTIFS(E252:JQ252,"x")</f>
        <v>1</v>
      </c>
      <c r="C252" s="1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  <c r="BH252" s="22"/>
      <c r="BI252" s="22"/>
      <c r="BJ252" s="22"/>
      <c r="BK252" s="22"/>
      <c r="DU252" s="5" t="s">
        <v>17</v>
      </c>
    </row>
    <row r="253" spans="1:277" x14ac:dyDescent="0.25">
      <c r="A253" s="6"/>
      <c r="B253" s="6"/>
      <c r="C253" s="6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</row>
    <row r="254" spans="1:277" s="3" customFormat="1" x14ac:dyDescent="0.25">
      <c r="A254" s="8" t="s">
        <v>31</v>
      </c>
      <c r="B254" s="15">
        <f>SUM(B255:B256)</f>
        <v>2</v>
      </c>
      <c r="C254" s="7">
        <f>(COUNTIFS(E255:JQ256,"x"))*50</f>
        <v>100</v>
      </c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</row>
    <row r="255" spans="1:277" s="4" customFormat="1" x14ac:dyDescent="0.25">
      <c r="A255" s="9" t="s">
        <v>52</v>
      </c>
      <c r="B255" s="9">
        <f>COUNTIFS(E255:JQ255,"x")</f>
        <v>1</v>
      </c>
      <c r="C255" s="10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CQ255" s="4" t="s">
        <v>17</v>
      </c>
    </row>
    <row r="256" spans="1:277" s="4" customFormat="1" x14ac:dyDescent="0.25">
      <c r="A256" s="9" t="s">
        <v>53</v>
      </c>
      <c r="B256" s="9">
        <f>COUNTIFS(E256:JQ256,"x")</f>
        <v>1</v>
      </c>
      <c r="C256" s="10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CQ256" s="4" t="s">
        <v>17</v>
      </c>
    </row>
    <row r="257" spans="1:248" x14ac:dyDescent="0.25">
      <c r="A257" s="11"/>
      <c r="B257" s="11"/>
      <c r="C257" s="12"/>
      <c r="D257" s="22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</row>
    <row r="258" spans="1:248" x14ac:dyDescent="0.25">
      <c r="A258" s="7" t="s">
        <v>57</v>
      </c>
      <c r="B258" s="7">
        <f>SUM(B260)</f>
        <v>4</v>
      </c>
      <c r="C258" s="7">
        <f>AVERAGE(C260)</f>
        <v>100</v>
      </c>
      <c r="D258" s="23">
        <f>((COUNTIFS(E261:JQ264,"X"))*'avance esperado'!C258/'avance esperado'!B258*Calculos!H8)</f>
        <v>13.202</v>
      </c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</row>
    <row r="259" spans="1:248" x14ac:dyDescent="0.25">
      <c r="A259" s="6"/>
      <c r="B259" s="6"/>
      <c r="C259" s="6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</row>
    <row r="260" spans="1:248" x14ac:dyDescent="0.25">
      <c r="A260" s="6"/>
      <c r="B260" s="15">
        <f>SUM(B261:B264)</f>
        <v>4</v>
      </c>
      <c r="C260" s="7">
        <f>COUNTIFS(E261:JQ264,"x")*25</f>
        <v>100</v>
      </c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</row>
    <row r="261" spans="1:248" s="4" customFormat="1" x14ac:dyDescent="0.25">
      <c r="A261" s="9" t="s">
        <v>58</v>
      </c>
      <c r="B261" s="9">
        <f t="shared" ref="B261:B264" si="84">COUNTIFS(E261:JQ261,"x")</f>
        <v>1</v>
      </c>
      <c r="C261" s="10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IN261" s="4" t="s">
        <v>17</v>
      </c>
    </row>
    <row r="262" spans="1:248" s="4" customFormat="1" x14ac:dyDescent="0.25">
      <c r="A262" s="9" t="s">
        <v>59</v>
      </c>
      <c r="B262" s="9">
        <f t="shared" si="84"/>
        <v>1</v>
      </c>
      <c r="C262" s="10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GD262" s="4" t="s">
        <v>17</v>
      </c>
    </row>
    <row r="263" spans="1:248" s="4" customFormat="1" x14ac:dyDescent="0.25">
      <c r="A263" s="9" t="s">
        <v>60</v>
      </c>
      <c r="B263" s="9">
        <f t="shared" si="84"/>
        <v>1</v>
      </c>
      <c r="C263" s="10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IN263" s="4" t="s">
        <v>17</v>
      </c>
    </row>
    <row r="264" spans="1:248" s="4" customFormat="1" x14ac:dyDescent="0.25">
      <c r="A264" s="9" t="s">
        <v>61</v>
      </c>
      <c r="B264" s="9">
        <f t="shared" si="84"/>
        <v>1</v>
      </c>
      <c r="C264" s="10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IN264" s="4" t="s">
        <v>17</v>
      </c>
    </row>
    <row r="265" spans="1:248" x14ac:dyDescent="0.25">
      <c r="A265" s="11"/>
      <c r="B265" s="11"/>
      <c r="C265" s="12"/>
      <c r="D265" s="22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</row>
    <row r="266" spans="1:248" x14ac:dyDescent="0.25">
      <c r="A266" s="7" t="s">
        <v>62</v>
      </c>
      <c r="B266" s="7">
        <f>SUM(B268+B274+B280+B286+B292+B298+B304+B310+B316+B322+B328+B334+B340+B346)</f>
        <v>56</v>
      </c>
      <c r="C266" s="41">
        <f>AVERAGE(C268,C274,C280,C286,C292,C298,C304,C310,C316,C322,C328,C334,C340,C346)</f>
        <v>100</v>
      </c>
      <c r="D266" s="40">
        <f>((COUNTIFS(E269:JQ350,"X"))*'avance esperado'!C266/'avance esperado'!B266*Calculos!H9)</f>
        <v>7.0324800000000005</v>
      </c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</row>
    <row r="267" spans="1:248" x14ac:dyDescent="0.25">
      <c r="A267" s="6"/>
      <c r="B267" s="6"/>
      <c r="C267" s="6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</row>
    <row r="268" spans="1:248" s="3" customFormat="1" x14ac:dyDescent="0.25">
      <c r="A268" s="8" t="s">
        <v>13</v>
      </c>
      <c r="B268" s="15">
        <f>SUM(B269:B272)</f>
        <v>4</v>
      </c>
      <c r="C268" s="7">
        <f>COUNTIFS(E269:JQ272,"x")*25</f>
        <v>100</v>
      </c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</row>
    <row r="269" spans="1:248" s="4" customFormat="1" x14ac:dyDescent="0.25">
      <c r="A269" s="9" t="s">
        <v>63</v>
      </c>
      <c r="B269" s="9">
        <f>COUNTIFS(E269:JQ269,"x")</f>
        <v>1</v>
      </c>
      <c r="C269" s="10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DU269" s="4" t="s">
        <v>17</v>
      </c>
    </row>
    <row r="270" spans="1:248" s="4" customFormat="1" x14ac:dyDescent="0.25">
      <c r="A270" s="9" t="s">
        <v>64</v>
      </c>
      <c r="B270" s="9">
        <f>COUNTIFS(E270:JQ270,"x")</f>
        <v>1</v>
      </c>
      <c r="C270" s="10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DU270" s="4" t="s">
        <v>17</v>
      </c>
    </row>
    <row r="271" spans="1:248" s="4" customFormat="1" x14ac:dyDescent="0.25">
      <c r="A271" s="9" t="s">
        <v>65</v>
      </c>
      <c r="B271" s="9">
        <f>COUNTIFS(E271:JQ271,"x")</f>
        <v>1</v>
      </c>
      <c r="C271" s="10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DU271" s="4" t="s">
        <v>17</v>
      </c>
    </row>
    <row r="272" spans="1:248" s="4" customFormat="1" x14ac:dyDescent="0.25">
      <c r="A272" s="9" t="s">
        <v>66</v>
      </c>
      <c r="B272" s="9">
        <f>COUNTIFS(E272:JQ272,"x")</f>
        <v>1</v>
      </c>
      <c r="C272" s="10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DU272" s="4" t="s">
        <v>17</v>
      </c>
    </row>
    <row r="273" spans="1:125" x14ac:dyDescent="0.25">
      <c r="A273" s="6"/>
      <c r="B273" s="6"/>
      <c r="C273" s="6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</row>
    <row r="274" spans="1:125" x14ac:dyDescent="0.25">
      <c r="A274" s="6" t="s">
        <v>19</v>
      </c>
      <c r="B274" s="15">
        <f>SUM(B275:B278)</f>
        <v>4</v>
      </c>
      <c r="C274" s="7">
        <f>COUNTIFS(E275:JQ278,"x")*25</f>
        <v>100</v>
      </c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</row>
    <row r="275" spans="1:125" s="5" customFormat="1" x14ac:dyDescent="0.25">
      <c r="A275" s="11" t="s">
        <v>63</v>
      </c>
      <c r="B275" s="11">
        <f>COUNTIFS(E275:JQ275,"x")</f>
        <v>1</v>
      </c>
      <c r="C275" s="1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  <c r="BG275" s="22"/>
      <c r="BH275" s="22"/>
      <c r="BI275" s="22"/>
      <c r="BJ275" s="22"/>
      <c r="BK275" s="22"/>
      <c r="DU275" s="5" t="s">
        <v>17</v>
      </c>
    </row>
    <row r="276" spans="1:125" s="5" customFormat="1" x14ac:dyDescent="0.25">
      <c r="A276" s="11" t="s">
        <v>64</v>
      </c>
      <c r="B276" s="11">
        <f>COUNTIFS(E276:JQ276,"x")</f>
        <v>1</v>
      </c>
      <c r="C276" s="1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  <c r="BG276" s="22"/>
      <c r="BH276" s="22"/>
      <c r="BI276" s="22"/>
      <c r="BJ276" s="22"/>
      <c r="BK276" s="22"/>
      <c r="DU276" s="5" t="s">
        <v>17</v>
      </c>
    </row>
    <row r="277" spans="1:125" s="5" customFormat="1" x14ac:dyDescent="0.25">
      <c r="A277" s="11" t="s">
        <v>65</v>
      </c>
      <c r="B277" s="11">
        <f>COUNTIFS(E277:JQ277,"x")</f>
        <v>1</v>
      </c>
      <c r="C277" s="1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  <c r="BK277" s="22"/>
      <c r="DU277" s="5" t="s">
        <v>17</v>
      </c>
    </row>
    <row r="278" spans="1:125" s="5" customFormat="1" x14ac:dyDescent="0.25">
      <c r="A278" s="11" t="s">
        <v>66</v>
      </c>
      <c r="B278" s="11">
        <f>COUNTIFS(E278:JQ278,"x")</f>
        <v>1</v>
      </c>
      <c r="C278" s="1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  <c r="BH278" s="22"/>
      <c r="BI278" s="22"/>
      <c r="BJ278" s="22"/>
      <c r="BK278" s="22"/>
      <c r="DU278" s="5" t="s">
        <v>17</v>
      </c>
    </row>
    <row r="279" spans="1:125" x14ac:dyDescent="0.25">
      <c r="A279" s="6"/>
      <c r="B279" s="6"/>
      <c r="C279" s="6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</row>
    <row r="280" spans="1:125" s="3" customFormat="1" x14ac:dyDescent="0.25">
      <c r="A280" s="8" t="s">
        <v>20</v>
      </c>
      <c r="B280" s="15">
        <f>SUM(B281:B284)</f>
        <v>4</v>
      </c>
      <c r="C280" s="7">
        <f>COUNTIFS(E281:JQ284,"x")*25</f>
        <v>100</v>
      </c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</row>
    <row r="281" spans="1:125" s="4" customFormat="1" x14ac:dyDescent="0.25">
      <c r="A281" s="9" t="s">
        <v>63</v>
      </c>
      <c r="B281" s="9">
        <f>COUNTIFS(E281:JQ281,"x")</f>
        <v>1</v>
      </c>
      <c r="C281" s="10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DU281" s="4" t="s">
        <v>17</v>
      </c>
    </row>
    <row r="282" spans="1:125" s="4" customFormat="1" x14ac:dyDescent="0.25">
      <c r="A282" s="9" t="s">
        <v>64</v>
      </c>
      <c r="B282" s="9">
        <f>COUNTIFS(E282:JQ282,"x")</f>
        <v>1</v>
      </c>
      <c r="C282" s="10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DU282" s="4" t="s">
        <v>17</v>
      </c>
    </row>
    <row r="283" spans="1:125" s="4" customFormat="1" x14ac:dyDescent="0.25">
      <c r="A283" s="9" t="s">
        <v>65</v>
      </c>
      <c r="B283" s="9">
        <f>COUNTIFS(E283:JQ283,"x")</f>
        <v>1</v>
      </c>
      <c r="C283" s="10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DU283" s="4" t="s">
        <v>17</v>
      </c>
    </row>
    <row r="284" spans="1:125" s="4" customFormat="1" x14ac:dyDescent="0.25">
      <c r="A284" s="9" t="s">
        <v>66</v>
      </c>
      <c r="B284" s="9">
        <f>COUNTIFS(E284:JQ284,"x")</f>
        <v>1</v>
      </c>
      <c r="C284" s="10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DU284" s="4" t="s">
        <v>17</v>
      </c>
    </row>
    <row r="285" spans="1:125" x14ac:dyDescent="0.25">
      <c r="A285" s="6"/>
      <c r="B285" s="6"/>
      <c r="C285" s="6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</row>
    <row r="286" spans="1:125" x14ac:dyDescent="0.25">
      <c r="A286" s="6" t="s">
        <v>37</v>
      </c>
      <c r="B286" s="15">
        <f>SUM(B287:B290)</f>
        <v>4</v>
      </c>
      <c r="C286" s="7">
        <f>COUNTIFS(E287:JQ290,"x")*25</f>
        <v>100</v>
      </c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</row>
    <row r="287" spans="1:125" s="5" customFormat="1" x14ac:dyDescent="0.25">
      <c r="A287" s="11" t="s">
        <v>63</v>
      </c>
      <c r="B287" s="11">
        <f>COUNTIFS(E287:JQ287,"x")</f>
        <v>1</v>
      </c>
      <c r="C287" s="1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  <c r="BH287" s="22"/>
      <c r="BI287" s="22"/>
      <c r="BJ287" s="22"/>
      <c r="BK287" s="22"/>
      <c r="DU287" s="5" t="s">
        <v>17</v>
      </c>
    </row>
    <row r="288" spans="1:125" s="5" customFormat="1" x14ac:dyDescent="0.25">
      <c r="A288" s="11" t="s">
        <v>64</v>
      </c>
      <c r="B288" s="11">
        <f>COUNTIFS(E288:JQ288,"x")</f>
        <v>1</v>
      </c>
      <c r="C288" s="1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  <c r="BH288" s="22"/>
      <c r="BI288" s="22"/>
      <c r="BJ288" s="22"/>
      <c r="BK288" s="22"/>
      <c r="DU288" s="5" t="s">
        <v>17</v>
      </c>
    </row>
    <row r="289" spans="1:125" s="5" customFormat="1" x14ac:dyDescent="0.25">
      <c r="A289" s="11" t="s">
        <v>65</v>
      </c>
      <c r="B289" s="11">
        <f>COUNTIFS(E289:JQ289,"x")</f>
        <v>1</v>
      </c>
      <c r="C289" s="1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  <c r="BH289" s="22"/>
      <c r="BI289" s="22"/>
      <c r="BJ289" s="22"/>
      <c r="BK289" s="22"/>
      <c r="DU289" s="5" t="s">
        <v>17</v>
      </c>
    </row>
    <row r="290" spans="1:125" s="5" customFormat="1" x14ac:dyDescent="0.25">
      <c r="A290" s="11" t="s">
        <v>66</v>
      </c>
      <c r="B290" s="11">
        <f>COUNTIFS(E290:JQ290,"x")</f>
        <v>1</v>
      </c>
      <c r="C290" s="1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  <c r="BK290" s="22"/>
      <c r="DU290" s="5" t="s">
        <v>17</v>
      </c>
    </row>
    <row r="291" spans="1:125" x14ac:dyDescent="0.25">
      <c r="A291" s="6"/>
      <c r="B291" s="6"/>
      <c r="C291" s="6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</row>
    <row r="292" spans="1:125" s="3" customFormat="1" x14ac:dyDescent="0.25">
      <c r="A292" s="8" t="s">
        <v>22</v>
      </c>
      <c r="B292" s="15">
        <f>SUM(B293:B296)</f>
        <v>4</v>
      </c>
      <c r="C292" s="7">
        <f>COUNTIFS(E293:JQ296,"x")*25</f>
        <v>100</v>
      </c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</row>
    <row r="293" spans="1:125" s="4" customFormat="1" x14ac:dyDescent="0.25">
      <c r="A293" s="9" t="s">
        <v>63</v>
      </c>
      <c r="B293" s="9">
        <f>COUNTIFS(E293:JQ293,"x")</f>
        <v>1</v>
      </c>
      <c r="C293" s="10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DU293" s="4" t="s">
        <v>17</v>
      </c>
    </row>
    <row r="294" spans="1:125" s="4" customFormat="1" x14ac:dyDescent="0.25">
      <c r="A294" s="9" t="s">
        <v>64</v>
      </c>
      <c r="B294" s="9">
        <f>COUNTIFS(E294:JQ294,"x")</f>
        <v>1</v>
      </c>
      <c r="C294" s="10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DU294" s="4" t="s">
        <v>17</v>
      </c>
    </row>
    <row r="295" spans="1:125" s="4" customFormat="1" x14ac:dyDescent="0.25">
      <c r="A295" s="9" t="s">
        <v>65</v>
      </c>
      <c r="B295" s="9">
        <f>COUNTIFS(E295:JQ295,"x")</f>
        <v>1</v>
      </c>
      <c r="C295" s="10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DU295" s="4" t="s">
        <v>17</v>
      </c>
    </row>
    <row r="296" spans="1:125" s="4" customFormat="1" x14ac:dyDescent="0.25">
      <c r="A296" s="9" t="s">
        <v>66</v>
      </c>
      <c r="B296" s="9">
        <f>COUNTIFS(E296:JQ296,"x")</f>
        <v>1</v>
      </c>
      <c r="C296" s="10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DU296" s="4" t="s">
        <v>17</v>
      </c>
    </row>
    <row r="297" spans="1:125" x14ac:dyDescent="0.25">
      <c r="A297" s="6"/>
      <c r="B297" s="6"/>
      <c r="C297" s="6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</row>
    <row r="298" spans="1:125" x14ac:dyDescent="0.25">
      <c r="A298" s="6" t="s">
        <v>23</v>
      </c>
      <c r="B298" s="15">
        <f>SUM(B299:B302)</f>
        <v>4</v>
      </c>
      <c r="C298" s="7">
        <f>COUNTIFS(E299:JQ302,"x")*25</f>
        <v>100</v>
      </c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</row>
    <row r="299" spans="1:125" s="5" customFormat="1" x14ac:dyDescent="0.25">
      <c r="A299" s="11" t="s">
        <v>63</v>
      </c>
      <c r="B299" s="11">
        <f>COUNTIFS(E299:JQ299,"x")</f>
        <v>1</v>
      </c>
      <c r="C299" s="1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2"/>
      <c r="BI299" s="22"/>
      <c r="BJ299" s="22"/>
      <c r="BK299" s="22"/>
      <c r="DU299" s="5" t="s">
        <v>17</v>
      </c>
    </row>
    <row r="300" spans="1:125" s="5" customFormat="1" x14ac:dyDescent="0.25">
      <c r="A300" s="11" t="s">
        <v>64</v>
      </c>
      <c r="B300" s="11">
        <f>COUNTIFS(E300:JQ300,"x")</f>
        <v>1</v>
      </c>
      <c r="C300" s="1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22"/>
      <c r="BK300" s="22"/>
      <c r="DU300" s="5" t="s">
        <v>17</v>
      </c>
    </row>
    <row r="301" spans="1:125" s="5" customFormat="1" x14ac:dyDescent="0.25">
      <c r="A301" s="11" t="s">
        <v>65</v>
      </c>
      <c r="B301" s="11">
        <f>COUNTIFS(E301:JQ301,"x")</f>
        <v>1</v>
      </c>
      <c r="C301" s="1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DU301" s="5" t="s">
        <v>17</v>
      </c>
    </row>
    <row r="302" spans="1:125" s="5" customFormat="1" x14ac:dyDescent="0.25">
      <c r="A302" s="11" t="s">
        <v>66</v>
      </c>
      <c r="B302" s="11">
        <f>COUNTIFS(E302:JQ302,"x")</f>
        <v>1</v>
      </c>
      <c r="C302" s="1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  <c r="BK302" s="22"/>
      <c r="DU302" s="5" t="s">
        <v>17</v>
      </c>
    </row>
    <row r="303" spans="1:125" x14ac:dyDescent="0.25">
      <c r="A303" s="6"/>
      <c r="B303" s="6"/>
      <c r="C303" s="6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</row>
    <row r="304" spans="1:125" x14ac:dyDescent="0.25">
      <c r="A304" s="6" t="s">
        <v>24</v>
      </c>
      <c r="B304" s="15">
        <f>SUM(B305:B308)</f>
        <v>4</v>
      </c>
      <c r="C304" s="7">
        <f>COUNTIFS(E305:JQ308,"x")*25</f>
        <v>100</v>
      </c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</row>
    <row r="305" spans="1:217" s="5" customFormat="1" x14ac:dyDescent="0.25">
      <c r="A305" s="11" t="s">
        <v>63</v>
      </c>
      <c r="B305" s="11">
        <f>COUNTIFS(E305:JQ305,"x")</f>
        <v>1</v>
      </c>
      <c r="C305" s="1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DU305" s="5" t="s">
        <v>17</v>
      </c>
    </row>
    <row r="306" spans="1:217" s="5" customFormat="1" x14ac:dyDescent="0.25">
      <c r="A306" s="11" t="s">
        <v>64</v>
      </c>
      <c r="B306" s="11">
        <f>COUNTIFS(E306:JQ306,"x")</f>
        <v>1</v>
      </c>
      <c r="C306" s="1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  <c r="BK306" s="22"/>
      <c r="DU306" s="5" t="s">
        <v>17</v>
      </c>
    </row>
    <row r="307" spans="1:217" s="5" customFormat="1" x14ac:dyDescent="0.25">
      <c r="A307" s="11" t="s">
        <v>65</v>
      </c>
      <c r="B307" s="11">
        <f>COUNTIFS(E307:JQ307,"x")</f>
        <v>1</v>
      </c>
      <c r="C307" s="1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  <c r="BK307" s="22"/>
      <c r="DU307" s="5" t="s">
        <v>17</v>
      </c>
    </row>
    <row r="308" spans="1:217" s="5" customFormat="1" x14ac:dyDescent="0.25">
      <c r="A308" s="11" t="s">
        <v>66</v>
      </c>
      <c r="B308" s="11">
        <f>COUNTIFS(E308:JQ308,"x")</f>
        <v>1</v>
      </c>
      <c r="C308" s="1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  <c r="DU308" s="5" t="s">
        <v>17</v>
      </c>
    </row>
    <row r="309" spans="1:217" x14ac:dyDescent="0.25">
      <c r="A309" s="6"/>
      <c r="B309" s="6"/>
      <c r="C309" s="6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</row>
    <row r="310" spans="1:217" s="3" customFormat="1" x14ac:dyDescent="0.25">
      <c r="A310" s="8" t="s">
        <v>25</v>
      </c>
      <c r="B310" s="15">
        <f>SUM(B311:B314)</f>
        <v>4</v>
      </c>
      <c r="C310" s="7">
        <f>COUNTIFS(E311:JQ314,"x")*25</f>
        <v>100</v>
      </c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</row>
    <row r="311" spans="1:217" s="4" customFormat="1" x14ac:dyDescent="0.25">
      <c r="A311" s="9" t="s">
        <v>63</v>
      </c>
      <c r="B311" s="9">
        <f>COUNTIFS(E311:JQ311,"x")</f>
        <v>1</v>
      </c>
      <c r="C311" s="10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HI311" s="4" t="s">
        <v>17</v>
      </c>
    </row>
    <row r="312" spans="1:217" s="4" customFormat="1" x14ac:dyDescent="0.25">
      <c r="A312" s="9" t="s">
        <v>64</v>
      </c>
      <c r="B312" s="9">
        <f>COUNTIFS(E312:JQ312,"x")</f>
        <v>1</v>
      </c>
      <c r="C312" s="10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HI312" s="4" t="s">
        <v>17</v>
      </c>
    </row>
    <row r="313" spans="1:217" s="4" customFormat="1" x14ac:dyDescent="0.25">
      <c r="A313" s="9" t="s">
        <v>65</v>
      </c>
      <c r="B313" s="9">
        <f>COUNTIFS(E313:JQ313,"x")</f>
        <v>1</v>
      </c>
      <c r="C313" s="10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HI313" s="4" t="s">
        <v>17</v>
      </c>
    </row>
    <row r="314" spans="1:217" s="4" customFormat="1" x14ac:dyDescent="0.25">
      <c r="A314" s="9" t="s">
        <v>66</v>
      </c>
      <c r="B314" s="9">
        <f>COUNTIFS(E314:JQ314,"x")</f>
        <v>1</v>
      </c>
      <c r="C314" s="10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HI314" s="4" t="s">
        <v>17</v>
      </c>
    </row>
    <row r="315" spans="1:217" x14ac:dyDescent="0.25">
      <c r="A315" s="6"/>
      <c r="B315" s="6"/>
      <c r="C315" s="6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</row>
    <row r="316" spans="1:217" x14ac:dyDescent="0.25">
      <c r="A316" s="6" t="s">
        <v>26</v>
      </c>
      <c r="B316" s="15">
        <f>SUM(B317:B320)</f>
        <v>4</v>
      </c>
      <c r="C316" s="7">
        <f>COUNTIFS(E317:JQ320,"x")*25</f>
        <v>100</v>
      </c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</row>
    <row r="317" spans="1:217" s="5" customFormat="1" x14ac:dyDescent="0.25">
      <c r="A317" s="11" t="s">
        <v>63</v>
      </c>
      <c r="B317" s="11">
        <f>COUNTIFS(E317:JQ317,"x")</f>
        <v>1</v>
      </c>
      <c r="C317" s="1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HI317" s="5" t="s">
        <v>17</v>
      </c>
    </row>
    <row r="318" spans="1:217" s="5" customFormat="1" x14ac:dyDescent="0.25">
      <c r="A318" s="11" t="s">
        <v>64</v>
      </c>
      <c r="B318" s="11">
        <f>COUNTIFS(E318:JQ318,"x")</f>
        <v>1</v>
      </c>
      <c r="C318" s="1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  <c r="BK318" s="22"/>
      <c r="HI318" s="5" t="s">
        <v>17</v>
      </c>
    </row>
    <row r="319" spans="1:217" s="5" customFormat="1" x14ac:dyDescent="0.25">
      <c r="A319" s="11" t="s">
        <v>65</v>
      </c>
      <c r="B319" s="11">
        <f>COUNTIFS(E319:JQ319,"x")</f>
        <v>1</v>
      </c>
      <c r="C319" s="1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  <c r="BK319" s="22"/>
      <c r="HI319" s="5" t="s">
        <v>17</v>
      </c>
    </row>
    <row r="320" spans="1:217" s="5" customFormat="1" x14ac:dyDescent="0.25">
      <c r="A320" s="11" t="s">
        <v>66</v>
      </c>
      <c r="B320" s="11">
        <f>COUNTIFS(E320:JQ320,"x")</f>
        <v>1</v>
      </c>
      <c r="C320" s="1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  <c r="BI320" s="22"/>
      <c r="BJ320" s="22"/>
      <c r="BK320" s="22"/>
      <c r="HI320" s="5" t="s">
        <v>17</v>
      </c>
    </row>
    <row r="321" spans="1:217" x14ac:dyDescent="0.25">
      <c r="A321" s="6"/>
      <c r="B321" s="6"/>
      <c r="C321" s="6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</row>
    <row r="322" spans="1:217" s="3" customFormat="1" x14ac:dyDescent="0.25">
      <c r="A322" s="8" t="s">
        <v>27</v>
      </c>
      <c r="B322" s="15">
        <f>SUM(B323:B326)</f>
        <v>4</v>
      </c>
      <c r="C322" s="7">
        <f>COUNTIFS(E323:JQ326,"x")*25</f>
        <v>100</v>
      </c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</row>
    <row r="323" spans="1:217" s="4" customFormat="1" x14ac:dyDescent="0.25">
      <c r="A323" s="9" t="s">
        <v>63</v>
      </c>
      <c r="B323" s="9">
        <f>COUNTIFS(E323:JQ323,"x")</f>
        <v>1</v>
      </c>
      <c r="C323" s="10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HI323" s="4" t="s">
        <v>17</v>
      </c>
    </row>
    <row r="324" spans="1:217" s="4" customFormat="1" x14ac:dyDescent="0.25">
      <c r="A324" s="9" t="s">
        <v>64</v>
      </c>
      <c r="B324" s="9">
        <f>COUNTIFS(E324:JQ324,"x")</f>
        <v>1</v>
      </c>
      <c r="C324" s="10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HI324" s="4" t="s">
        <v>17</v>
      </c>
    </row>
    <row r="325" spans="1:217" s="4" customFormat="1" x14ac:dyDescent="0.25">
      <c r="A325" s="9" t="s">
        <v>65</v>
      </c>
      <c r="B325" s="9">
        <f>COUNTIFS(E325:JQ325,"x")</f>
        <v>1</v>
      </c>
      <c r="C325" s="10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HI325" s="4" t="s">
        <v>17</v>
      </c>
    </row>
    <row r="326" spans="1:217" s="4" customFormat="1" x14ac:dyDescent="0.25">
      <c r="A326" s="9" t="s">
        <v>66</v>
      </c>
      <c r="B326" s="9">
        <f>COUNTIFS(E326:JQ326,"x")</f>
        <v>1</v>
      </c>
      <c r="C326" s="10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HI326" s="4" t="s">
        <v>17</v>
      </c>
    </row>
    <row r="327" spans="1:217" x14ac:dyDescent="0.25">
      <c r="A327" s="6"/>
      <c r="B327" s="6"/>
      <c r="C327" s="6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</row>
    <row r="328" spans="1:217" x14ac:dyDescent="0.25">
      <c r="A328" s="6" t="s">
        <v>28</v>
      </c>
      <c r="B328" s="15">
        <f>SUM(B329:B332)</f>
        <v>4</v>
      </c>
      <c r="C328" s="7">
        <f>COUNTIFS(E329:JQ332,"x")*25</f>
        <v>100</v>
      </c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</row>
    <row r="329" spans="1:217" s="5" customFormat="1" x14ac:dyDescent="0.25">
      <c r="A329" s="11" t="s">
        <v>63</v>
      </c>
      <c r="B329" s="11">
        <f>COUNTIFS(E329:JQ329,"x")</f>
        <v>1</v>
      </c>
      <c r="C329" s="1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HI329" s="5" t="s">
        <v>17</v>
      </c>
    </row>
    <row r="330" spans="1:217" s="5" customFormat="1" x14ac:dyDescent="0.25">
      <c r="A330" s="11" t="s">
        <v>64</v>
      </c>
      <c r="B330" s="11">
        <f>COUNTIFS(E330:JQ330,"x")</f>
        <v>1</v>
      </c>
      <c r="C330" s="1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  <c r="BI330" s="22"/>
      <c r="BJ330" s="22"/>
      <c r="BK330" s="22"/>
      <c r="HI330" s="5" t="s">
        <v>17</v>
      </c>
    </row>
    <row r="331" spans="1:217" s="5" customFormat="1" x14ac:dyDescent="0.25">
      <c r="A331" s="11" t="s">
        <v>65</v>
      </c>
      <c r="B331" s="11">
        <f>COUNTIFS(E331:JQ331,"x")</f>
        <v>1</v>
      </c>
      <c r="C331" s="1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  <c r="HI331" s="5" t="s">
        <v>17</v>
      </c>
    </row>
    <row r="332" spans="1:217" s="5" customFormat="1" x14ac:dyDescent="0.25">
      <c r="A332" s="11" t="s">
        <v>66</v>
      </c>
      <c r="B332" s="11">
        <f>COUNTIFS(E332:JQ332,"x")</f>
        <v>1</v>
      </c>
      <c r="C332" s="1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  <c r="HI332" s="5" t="s">
        <v>17</v>
      </c>
    </row>
    <row r="333" spans="1:217" x14ac:dyDescent="0.25">
      <c r="A333" s="6"/>
      <c r="B333" s="6"/>
      <c r="C333" s="6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</row>
    <row r="334" spans="1:217" s="3" customFormat="1" x14ac:dyDescent="0.25">
      <c r="A334" s="8" t="s">
        <v>29</v>
      </c>
      <c r="B334" s="15">
        <f>SUM(B335:B338)</f>
        <v>4</v>
      </c>
      <c r="C334" s="7">
        <f>COUNTIFS(E335:JQ338,"x")*25</f>
        <v>100</v>
      </c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</row>
    <row r="335" spans="1:217" s="4" customFormat="1" x14ac:dyDescent="0.25">
      <c r="A335" s="9" t="s">
        <v>63</v>
      </c>
      <c r="B335" s="9">
        <f>COUNTIFS(E335:JQ335,"x")</f>
        <v>1</v>
      </c>
      <c r="C335" s="10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HI335" s="4" t="s">
        <v>17</v>
      </c>
    </row>
    <row r="336" spans="1:217" s="4" customFormat="1" x14ac:dyDescent="0.25">
      <c r="A336" s="9" t="s">
        <v>64</v>
      </c>
      <c r="B336" s="9">
        <f>COUNTIFS(E336:JQ336,"x")</f>
        <v>1</v>
      </c>
      <c r="C336" s="10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HI336" s="4" t="s">
        <v>17</v>
      </c>
    </row>
    <row r="337" spans="1:217" s="4" customFormat="1" x14ac:dyDescent="0.25">
      <c r="A337" s="9" t="s">
        <v>65</v>
      </c>
      <c r="B337" s="9">
        <f>COUNTIFS(E337:JQ337,"x")</f>
        <v>1</v>
      </c>
      <c r="C337" s="10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HI337" s="4" t="s">
        <v>17</v>
      </c>
    </row>
    <row r="338" spans="1:217" s="4" customFormat="1" x14ac:dyDescent="0.25">
      <c r="A338" s="9" t="s">
        <v>66</v>
      </c>
      <c r="B338" s="9">
        <f>COUNTIFS(E338:JQ338,"x")</f>
        <v>1</v>
      </c>
      <c r="C338" s="10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HI338" s="4" t="s">
        <v>17</v>
      </c>
    </row>
    <row r="339" spans="1:217" x14ac:dyDescent="0.25">
      <c r="A339" s="6"/>
      <c r="B339" s="6"/>
      <c r="C339" s="6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</row>
    <row r="340" spans="1:217" x14ac:dyDescent="0.25">
      <c r="A340" s="6" t="s">
        <v>30</v>
      </c>
      <c r="B340" s="15">
        <f>SUM(B341:B344)</f>
        <v>4</v>
      </c>
      <c r="C340" s="7">
        <f>COUNTIFS(E341:JQ344,"x")*25</f>
        <v>100</v>
      </c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</row>
    <row r="341" spans="1:217" s="5" customFormat="1" x14ac:dyDescent="0.25">
      <c r="A341" s="11" t="s">
        <v>63</v>
      </c>
      <c r="B341" s="11">
        <f>COUNTIFS(E341:JQ341,"x")</f>
        <v>1</v>
      </c>
      <c r="C341" s="1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  <c r="BK341" s="22"/>
      <c r="GJ341" s="35"/>
      <c r="GK341" s="35"/>
      <c r="GL341" s="35"/>
      <c r="GM341" s="35"/>
      <c r="HI341" s="5" t="s">
        <v>17</v>
      </c>
    </row>
    <row r="342" spans="1:217" s="5" customFormat="1" x14ac:dyDescent="0.25">
      <c r="A342" s="11" t="s">
        <v>64</v>
      </c>
      <c r="B342" s="11">
        <f>COUNTIFS(E342:JQ342,"x")</f>
        <v>1</v>
      </c>
      <c r="C342" s="1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2"/>
      <c r="BI342" s="22"/>
      <c r="BJ342" s="22"/>
      <c r="BK342" s="22"/>
      <c r="GJ342" s="35"/>
      <c r="GK342" s="35"/>
      <c r="GL342" s="35"/>
      <c r="GM342" s="35"/>
      <c r="HI342" s="5" t="s">
        <v>17</v>
      </c>
    </row>
    <row r="343" spans="1:217" s="5" customFormat="1" x14ac:dyDescent="0.25">
      <c r="A343" s="11" t="s">
        <v>65</v>
      </c>
      <c r="B343" s="11">
        <f>COUNTIFS(E343:JQ343,"x")</f>
        <v>1</v>
      </c>
      <c r="C343" s="1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2"/>
      <c r="BI343" s="22"/>
      <c r="BJ343" s="22"/>
      <c r="BK343" s="22"/>
      <c r="GJ343" s="35"/>
      <c r="GK343" s="35"/>
      <c r="GL343" s="35"/>
      <c r="GM343" s="35"/>
      <c r="HI343" s="5" t="s">
        <v>17</v>
      </c>
    </row>
    <row r="344" spans="1:217" s="5" customFormat="1" x14ac:dyDescent="0.25">
      <c r="A344" s="11" t="s">
        <v>66</v>
      </c>
      <c r="B344" s="11">
        <f>COUNTIFS(E344:JQ344,"x")</f>
        <v>1</v>
      </c>
      <c r="C344" s="1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  <c r="BG344" s="22"/>
      <c r="BH344" s="22"/>
      <c r="BI344" s="22"/>
      <c r="BJ344" s="22"/>
      <c r="BK344" s="22"/>
      <c r="GJ344" s="35"/>
      <c r="GK344" s="35"/>
      <c r="GL344" s="35"/>
      <c r="GM344" s="35"/>
      <c r="HI344" s="5" t="s">
        <v>17</v>
      </c>
    </row>
    <row r="345" spans="1:217" x14ac:dyDescent="0.25">
      <c r="A345" s="16"/>
      <c r="B345" s="11"/>
      <c r="C345" s="12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</row>
    <row r="346" spans="1:217" s="3" customFormat="1" x14ac:dyDescent="0.25">
      <c r="A346" s="8" t="s">
        <v>31</v>
      </c>
      <c r="B346" s="15">
        <f>SUM(B347:B350)</f>
        <v>4</v>
      </c>
      <c r="C346" s="7">
        <f>COUNTIFS(E347:JQ350,"x")*25</f>
        <v>100</v>
      </c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</row>
    <row r="347" spans="1:217" s="4" customFormat="1" x14ac:dyDescent="0.25">
      <c r="A347" s="9" t="s">
        <v>63</v>
      </c>
      <c r="B347" s="9">
        <f>COUNTIFS(E347:JQ347,"x")</f>
        <v>1</v>
      </c>
      <c r="C347" s="10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HI347" s="4" t="s">
        <v>17</v>
      </c>
    </row>
    <row r="348" spans="1:217" s="4" customFormat="1" x14ac:dyDescent="0.25">
      <c r="A348" s="9" t="s">
        <v>64</v>
      </c>
      <c r="B348" s="9">
        <f>COUNTIFS(E348:JQ348,"x")</f>
        <v>1</v>
      </c>
      <c r="C348" s="10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HI348" s="4" t="s">
        <v>17</v>
      </c>
    </row>
    <row r="349" spans="1:217" s="4" customFormat="1" x14ac:dyDescent="0.25">
      <c r="A349" s="9" t="s">
        <v>65</v>
      </c>
      <c r="B349" s="9">
        <f>COUNTIFS(E349:JQ349,"x")</f>
        <v>1</v>
      </c>
      <c r="C349" s="10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HI349" s="4" t="s">
        <v>17</v>
      </c>
    </row>
    <row r="350" spans="1:217" s="4" customFormat="1" x14ac:dyDescent="0.25">
      <c r="A350" s="9" t="s">
        <v>66</v>
      </c>
      <c r="B350" s="9">
        <f>COUNTIFS(E350:JQ350,"x")</f>
        <v>1</v>
      </c>
      <c r="C350" s="10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HI350" s="4" t="s">
        <v>17</v>
      </c>
    </row>
    <row r="351" spans="1:217" ht="15.75" thickBot="1" x14ac:dyDescent="0.3">
      <c r="A351" s="16"/>
      <c r="B351" s="16"/>
      <c r="C351" s="6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</row>
    <row r="352" spans="1:217" ht="15.75" thickBot="1" x14ac:dyDescent="0.3">
      <c r="A352" s="71" t="s">
        <v>67</v>
      </c>
      <c r="B352" s="72"/>
      <c r="C352" s="73"/>
      <c r="D352" s="38">
        <f>SUM(D9:D350)</f>
        <v>99.966933965598813</v>
      </c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  <c r="AX352" s="30"/>
      <c r="AY352" s="30"/>
      <c r="AZ352" s="30"/>
      <c r="BA352" s="30"/>
      <c r="BB352" s="30"/>
      <c r="BC352" s="30"/>
      <c r="BD352" s="30"/>
      <c r="BE352" s="30"/>
      <c r="BF352" s="30"/>
      <c r="BG352" s="30"/>
      <c r="BH352" s="30"/>
      <c r="BI352" s="30"/>
      <c r="BJ352" s="30"/>
      <c r="BK352" s="30"/>
    </row>
  </sheetData>
  <protectedRanges>
    <protectedRange password="C1ED" sqref="BL12:JQ82" name="Rango1"/>
    <protectedRange password="C1ED" sqref="GD226:HG226 GW247:GX247 BQ179:BR180 BL172:BO187 BP181:BR187 EC183:HG183 EH206:EY212 EW213:EY235 EC206:EG235 CL188:CX239 BP172:BP179 DZ83:GD178 HI83:HI131 GW250:GX262 BL188:CK241 BL83:CV171 BQ172:CV178 BS179:CX187 GQ253:GV262 HJ83:IN178 HH179:IN210 HI136 CL240:GP241 CY179:HG182 CY236:HG239 IO83:JQ210 GY247:JQ262 GD211:JQ225 HH226:JQ239 BL263:JQ350 FA227:HG235 EC184:EY205 FA184:HG210 FA211:GC226 EZ184:EZ235 BL242:GP262 GW240:JQ246" name="Rango1_1_2"/>
    <protectedRange password="C1ED" sqref="GV250:GV252 GV248:GX249 GV246:GV247 GQ246:GU252 GQ240:GV245" name="Rango1_3_1_2"/>
  </protectedRanges>
  <mergeCells count="32">
    <mergeCell ref="CR6:CV6"/>
    <mergeCell ref="DV6:DZ6"/>
    <mergeCell ref="AK5:AO5"/>
    <mergeCell ref="BM5:BQ5"/>
    <mergeCell ref="JR6:JY6"/>
    <mergeCell ref="FA6:FE6"/>
    <mergeCell ref="GE6:GI6"/>
    <mergeCell ref="HJ6:HN6"/>
    <mergeCell ref="IO6:IS6"/>
    <mergeCell ref="EZ4:GC4"/>
    <mergeCell ref="GD4:HH4"/>
    <mergeCell ref="HI4:IM4"/>
    <mergeCell ref="IN4:JQ4"/>
    <mergeCell ref="GE5:GI5"/>
    <mergeCell ref="HJ5:HN5"/>
    <mergeCell ref="IO5:IS5"/>
    <mergeCell ref="A352:C352"/>
    <mergeCell ref="CR5:CV5"/>
    <mergeCell ref="DV5:DZ5"/>
    <mergeCell ref="FA5:FE5"/>
    <mergeCell ref="E4:AI4"/>
    <mergeCell ref="AJ4:BK4"/>
    <mergeCell ref="BL4:CP4"/>
    <mergeCell ref="CQ4:DT4"/>
    <mergeCell ref="DU4:EY4"/>
    <mergeCell ref="D1:D7"/>
    <mergeCell ref="F6:J6"/>
    <mergeCell ref="F5:J5"/>
    <mergeCell ref="B1:B7"/>
    <mergeCell ref="C1:C7"/>
    <mergeCell ref="AK6:AO6"/>
    <mergeCell ref="BM6:BQ6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183"/>
  <sheetViews>
    <sheetView tabSelected="1" topLeftCell="A59" zoomScale="70" zoomScaleNormal="70" workbookViewId="0">
      <selection activeCell="A71" sqref="A71"/>
    </sheetView>
  </sheetViews>
  <sheetFormatPr baseColWidth="10" defaultColWidth="9.140625" defaultRowHeight="15" x14ac:dyDescent="0.25"/>
  <cols>
    <col min="1" max="1" width="50.85546875" style="43" bestFit="1" customWidth="1"/>
    <col min="2" max="2" width="14" style="43" customWidth="1"/>
    <col min="3" max="3" width="17.7109375" style="43" bestFit="1" customWidth="1"/>
    <col min="4" max="4" width="11.5703125" style="43" bestFit="1" customWidth="1"/>
    <col min="5" max="5" width="6.140625" style="43" customWidth="1"/>
    <col min="6" max="6" width="11.140625" style="43" customWidth="1"/>
    <col min="7" max="7" width="7" style="43" bestFit="1" customWidth="1"/>
    <col min="8" max="8" width="9" style="43" bestFit="1" customWidth="1"/>
    <col min="9" max="9" width="1" style="43" customWidth="1"/>
    <col min="10" max="10" width="7.7109375" style="43" bestFit="1" customWidth="1"/>
    <col min="11" max="11" width="8.140625" style="43" bestFit="1" customWidth="1"/>
    <col min="12" max="12" width="6.42578125" style="43" customWidth="1"/>
    <col min="13" max="13" width="9.140625" style="43"/>
    <col min="14" max="14" width="10" style="43" bestFit="1" customWidth="1"/>
    <col min="15" max="16384" width="9.140625" style="43"/>
  </cols>
  <sheetData>
    <row r="1" spans="1:5" ht="15" customHeight="1" x14ac:dyDescent="0.25">
      <c r="A1" s="50"/>
      <c r="B1" s="82" t="s">
        <v>71</v>
      </c>
      <c r="C1" s="82" t="s">
        <v>72</v>
      </c>
      <c r="D1" s="50"/>
      <c r="E1" s="50"/>
    </row>
    <row r="2" spans="1:5" x14ac:dyDescent="0.25">
      <c r="A2" s="50"/>
      <c r="B2" s="82"/>
      <c r="C2" s="82"/>
      <c r="D2" s="50"/>
      <c r="E2" s="50"/>
    </row>
    <row r="3" spans="1:5" x14ac:dyDescent="0.25">
      <c r="A3" s="50"/>
      <c r="B3" s="82"/>
      <c r="C3" s="82"/>
      <c r="D3" s="50"/>
      <c r="E3" s="50"/>
    </row>
    <row r="4" spans="1:5" x14ac:dyDescent="0.25">
      <c r="A4" s="50"/>
      <c r="B4" s="82"/>
      <c r="C4" s="82"/>
      <c r="D4" s="50"/>
      <c r="E4" s="50"/>
    </row>
    <row r="5" spans="1:5" x14ac:dyDescent="0.25">
      <c r="A5" s="50"/>
      <c r="B5" s="82"/>
      <c r="C5" s="82"/>
      <c r="D5" s="50"/>
      <c r="E5" s="50"/>
    </row>
    <row r="6" spans="1:5" x14ac:dyDescent="0.25">
      <c r="A6" s="51"/>
      <c r="B6" s="82"/>
      <c r="C6" s="82"/>
      <c r="D6" s="50"/>
      <c r="E6" s="50"/>
    </row>
    <row r="7" spans="1:5" x14ac:dyDescent="0.25">
      <c r="A7" s="51"/>
      <c r="B7" s="82"/>
      <c r="C7" s="82"/>
      <c r="D7" s="50"/>
      <c r="E7" s="50"/>
    </row>
    <row r="8" spans="1:5" x14ac:dyDescent="0.25">
      <c r="A8" s="51" t="s">
        <v>73</v>
      </c>
      <c r="B8" s="52">
        <v>0</v>
      </c>
      <c r="C8" s="52">
        <v>0</v>
      </c>
      <c r="D8" s="50"/>
      <c r="E8" s="50"/>
    </row>
    <row r="9" spans="1:5" x14ac:dyDescent="0.25">
      <c r="A9" s="51">
        <v>46023</v>
      </c>
      <c r="B9" s="52">
        <f>'avance esperado'!K6/100</f>
        <v>9.897213365334398E-2</v>
      </c>
      <c r="C9" s="52">
        <f>'avance realizado'!K6/100</f>
        <v>9.897213365334398E-2</v>
      </c>
      <c r="D9" s="50"/>
      <c r="E9" s="50"/>
    </row>
    <row r="10" spans="1:5" x14ac:dyDescent="0.25">
      <c r="A10" s="51">
        <v>46054</v>
      </c>
      <c r="B10" s="52">
        <f>'avance esperado'!AP5/100</f>
        <v>0.19026893365334396</v>
      </c>
      <c r="C10" s="52">
        <f>'avance realizado'!AP5/100</f>
        <v>0.19026893365334396</v>
      </c>
      <c r="D10" s="50"/>
      <c r="E10" s="50"/>
    </row>
    <row r="11" spans="1:5" x14ac:dyDescent="0.25">
      <c r="A11" s="51">
        <v>46082</v>
      </c>
      <c r="B11" s="52">
        <f>'avance esperado'!BR5/100</f>
        <v>0.28156573365334397</v>
      </c>
      <c r="C11" s="52">
        <f>'avance realizado'!BR5/100</f>
        <v>0.28156573365334397</v>
      </c>
      <c r="D11" s="55"/>
      <c r="E11" s="55"/>
    </row>
    <row r="12" spans="1:5" x14ac:dyDescent="0.25">
      <c r="A12" s="51">
        <v>46113</v>
      </c>
      <c r="B12" s="52">
        <f>'avance esperado'!CW5/100</f>
        <v>0.37934571585987187</v>
      </c>
      <c r="C12" s="52">
        <f>'avance realizado'!CW5/100</f>
        <v>0.37934571585987187</v>
      </c>
      <c r="D12" s="50"/>
      <c r="E12" s="50"/>
    </row>
    <row r="13" spans="1:5" x14ac:dyDescent="0.25">
      <c r="A13" s="51">
        <v>46143</v>
      </c>
      <c r="B13" s="52">
        <f>'avance esperado'!EA5/100</f>
        <v>0.50781971362153189</v>
      </c>
      <c r="C13" s="52">
        <f>'avance realizado'!EA5/100</f>
        <v>0.50781971362153189</v>
      </c>
      <c r="D13" s="50"/>
      <c r="E13" s="50"/>
    </row>
    <row r="14" spans="1:5" x14ac:dyDescent="0.25">
      <c r="A14" s="51">
        <v>46174</v>
      </c>
      <c r="B14" s="52">
        <f>'avance esperado'!FF5/100</f>
        <v>0.62833459409344206</v>
      </c>
      <c r="C14" s="52">
        <f>'avance realizado'!FF5/100</f>
        <v>0.62833459409344206</v>
      </c>
      <c r="D14" s="50"/>
      <c r="E14" s="50"/>
    </row>
    <row r="15" spans="1:5" x14ac:dyDescent="0.25">
      <c r="A15" s="51">
        <v>46204</v>
      </c>
      <c r="B15" s="52">
        <f>'avance esperado'!GJ5/100</f>
        <v>0.7285307409120082</v>
      </c>
      <c r="C15" s="52">
        <f>'avance realizado'!GJ5/100</f>
        <v>0.7285307409120082</v>
      </c>
      <c r="D15" s="50"/>
      <c r="E15" s="50"/>
    </row>
    <row r="16" spans="1:5" x14ac:dyDescent="0.25">
      <c r="A16" s="51">
        <v>46235</v>
      </c>
      <c r="B16" s="52">
        <f>'avance esperado'!HO5/100</f>
        <v>0.85498994091200831</v>
      </c>
      <c r="C16" s="52">
        <f>'avance realizado'!HO5/100</f>
        <v>0.85498994091200831</v>
      </c>
      <c r="D16" s="50"/>
      <c r="E16" s="50"/>
    </row>
    <row r="17" spans="1:34" x14ac:dyDescent="0.25">
      <c r="A17" s="51">
        <v>46266</v>
      </c>
      <c r="B17" s="52">
        <f>'avance esperado'!IT5/100</f>
        <v>0.9996533409120083</v>
      </c>
      <c r="C17" s="52">
        <f>'avance realizado'!IT5/100</f>
        <v>0.9996533409120083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</row>
    <row r="18" spans="1:34" x14ac:dyDescent="0.25">
      <c r="A18" s="51"/>
      <c r="B18" s="52"/>
      <c r="C18" s="52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</row>
    <row r="19" spans="1:34" x14ac:dyDescent="0.25">
      <c r="A19" s="51"/>
      <c r="B19" s="52"/>
      <c r="C19" s="52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</row>
    <row r="26" spans="1:34" x14ac:dyDescent="0.25">
      <c r="A26" s="50"/>
      <c r="B26" s="84" t="s">
        <v>74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</row>
    <row r="27" spans="1:34" x14ac:dyDescent="0.25">
      <c r="A27" s="50"/>
      <c r="B27" s="8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</row>
    <row r="28" spans="1:34" x14ac:dyDescent="0.25">
      <c r="A28" s="50"/>
      <c r="B28" s="84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</row>
    <row r="29" spans="1:34" x14ac:dyDescent="0.25">
      <c r="A29" s="50"/>
      <c r="B29" s="8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</row>
    <row r="30" spans="1:34" x14ac:dyDescent="0.25">
      <c r="A30" s="50"/>
      <c r="B30" s="8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</row>
    <row r="31" spans="1:34" x14ac:dyDescent="0.25">
      <c r="A31" s="50"/>
      <c r="B31" s="5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</row>
    <row r="32" spans="1:34" x14ac:dyDescent="0.25">
      <c r="A32" s="50" t="s">
        <v>75</v>
      </c>
      <c r="B32" s="52">
        <f>'avance realizado'!D9/100</f>
        <v>0.15998719967999997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</row>
    <row r="33" spans="1:34" x14ac:dyDescent="0.25">
      <c r="A33" s="50" t="s">
        <v>76</v>
      </c>
      <c r="B33" s="52">
        <f>'avance realizado'!D80/100</f>
        <v>0.45648399999999995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44" t="s">
        <v>77</v>
      </c>
    </row>
    <row r="34" spans="1:34" x14ac:dyDescent="0.25">
      <c r="A34" s="50" t="s">
        <v>78</v>
      </c>
      <c r="B34" s="52">
        <f>'avance realizado'!D180/100</f>
        <v>0.12158783998784121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</row>
    <row r="35" spans="1:34" x14ac:dyDescent="0.25">
      <c r="A35" s="50" t="s">
        <v>79</v>
      </c>
      <c r="B35" s="52">
        <f>'avance realizado'!D237/100</f>
        <v>5.9265499988146911E-2</v>
      </c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</row>
    <row r="36" spans="1:34" x14ac:dyDescent="0.25">
      <c r="A36" s="50" t="s">
        <v>57</v>
      </c>
      <c r="B36" s="52">
        <f>'avance realizado'!D258/100</f>
        <v>0.13202</v>
      </c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</row>
    <row r="37" spans="1:34" x14ac:dyDescent="0.25">
      <c r="A37" s="50" t="s">
        <v>62</v>
      </c>
      <c r="B37" s="52">
        <f>'avance realizado'!D266/100</f>
        <v>7.0324800000000007E-2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</row>
    <row r="38" spans="1:34" x14ac:dyDescent="0.25">
      <c r="A38" s="53"/>
      <c r="B38" s="52">
        <f>SUM(B32:B37)</f>
        <v>0.99966933965598792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</row>
    <row r="45" spans="1:34" ht="136.5" customHeight="1" x14ac:dyDescent="0.25">
      <c r="A45" s="50"/>
      <c r="B45" s="83"/>
      <c r="C45" s="83"/>
      <c r="D45" s="83" t="s">
        <v>80</v>
      </c>
      <c r="E45" s="83" t="s">
        <v>81</v>
      </c>
      <c r="F45" s="83" t="s">
        <v>82</v>
      </c>
      <c r="G45" s="83" t="s">
        <v>83</v>
      </c>
      <c r="H45" s="83" t="s">
        <v>57</v>
      </c>
      <c r="I45" s="83"/>
      <c r="J45" s="83" t="s">
        <v>62</v>
      </c>
      <c r="K45" s="83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</row>
    <row r="46" spans="1:34" ht="15" customHeight="1" x14ac:dyDescent="0.25">
      <c r="A46" s="50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</row>
    <row r="47" spans="1:34" ht="15" customHeight="1" x14ac:dyDescent="0.25">
      <c r="A47" s="50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</row>
    <row r="48" spans="1:34" ht="15" customHeight="1" x14ac:dyDescent="0.25">
      <c r="A48" s="50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</row>
    <row r="49" spans="1:11" ht="15" customHeight="1" x14ac:dyDescent="0.25">
      <c r="A49" s="50"/>
      <c r="B49" s="83"/>
      <c r="C49" s="83"/>
      <c r="D49" s="83"/>
      <c r="E49" s="83"/>
      <c r="F49" s="83"/>
      <c r="G49" s="83"/>
      <c r="H49" s="83"/>
      <c r="I49" s="83"/>
      <c r="J49" s="83"/>
      <c r="K49" s="83"/>
    </row>
    <row r="50" spans="1:11" ht="15" customHeight="1" x14ac:dyDescent="0.25">
      <c r="A50" s="50"/>
      <c r="B50" s="83"/>
      <c r="C50" s="83"/>
      <c r="D50" s="83"/>
      <c r="E50" s="83"/>
      <c r="F50" s="83"/>
      <c r="G50" s="83"/>
      <c r="H50" s="83"/>
      <c r="I50" s="83"/>
      <c r="J50" s="83"/>
      <c r="K50" s="83"/>
    </row>
    <row r="51" spans="1:11" x14ac:dyDescent="0.25">
      <c r="A51" s="50"/>
      <c r="B51" s="83"/>
      <c r="C51" s="83"/>
      <c r="D51" s="83"/>
      <c r="E51" s="83"/>
      <c r="F51" s="83"/>
      <c r="G51" s="83"/>
      <c r="H51" s="83"/>
      <c r="I51" s="83"/>
      <c r="J51" s="83"/>
      <c r="K51" s="83"/>
    </row>
    <row r="52" spans="1:11" x14ac:dyDescent="0.25">
      <c r="A52" s="50"/>
      <c r="B52" s="83"/>
      <c r="C52" s="83"/>
      <c r="D52" s="83"/>
      <c r="E52" s="83"/>
      <c r="F52" s="83"/>
      <c r="G52" s="83"/>
      <c r="H52" s="83"/>
      <c r="I52" s="83"/>
      <c r="J52" s="83"/>
      <c r="K52" s="83"/>
    </row>
    <row r="53" spans="1:11" x14ac:dyDescent="0.25">
      <c r="A53" s="50"/>
      <c r="B53" s="83"/>
      <c r="C53" s="83"/>
      <c r="D53" s="83"/>
      <c r="E53" s="83"/>
      <c r="F53" s="83"/>
      <c r="G53" s="83"/>
      <c r="H53" s="83"/>
      <c r="I53" s="83"/>
      <c r="J53" s="83"/>
      <c r="K53" s="83"/>
    </row>
    <row r="54" spans="1:11" x14ac:dyDescent="0.25">
      <c r="A54" s="45" t="s">
        <v>13</v>
      </c>
      <c r="B54" s="46" t="s">
        <v>84</v>
      </c>
      <c r="C54" s="54"/>
      <c r="D54" s="54">
        <f>'avance realizado'!C11/100</f>
        <v>0.9998999999999999</v>
      </c>
      <c r="E54" s="54">
        <f>'avance realizado'!C82/100</f>
        <v>1</v>
      </c>
      <c r="F54" s="54">
        <f>'avance realizado'!C182/100</f>
        <v>0.9999999999000001</v>
      </c>
      <c r="G54" s="54">
        <f>'avance realizado'!C251/100</f>
        <v>1</v>
      </c>
      <c r="H54" s="54"/>
      <c r="I54" s="54"/>
      <c r="J54" s="54">
        <f>'avance realizado'!C268/100</f>
        <v>1</v>
      </c>
      <c r="K54" s="50"/>
    </row>
    <row r="55" spans="1:11" x14ac:dyDescent="0.25">
      <c r="A55" s="45" t="s">
        <v>19</v>
      </c>
      <c r="B55" s="46" t="s">
        <v>85</v>
      </c>
      <c r="C55" s="54"/>
      <c r="D55" s="54">
        <f>'avance realizado'!C15/100</f>
        <v>0.9998999999999999</v>
      </c>
      <c r="E55" s="54">
        <f>'avance realizado'!C89/100</f>
        <v>1</v>
      </c>
      <c r="F55" s="54">
        <f>'avance realizado'!C187/100</f>
        <v>0.9999999999000001</v>
      </c>
      <c r="G55" s="54">
        <f>'avance realizado'!C239/100</f>
        <v>0.9999999999000001</v>
      </c>
      <c r="H55" s="54">
        <f>'avance realizado'!C258/100</f>
        <v>1</v>
      </c>
      <c r="I55" s="54"/>
      <c r="J55" s="54">
        <f>'avance realizado'!C274/100</f>
        <v>1</v>
      </c>
      <c r="K55" s="54"/>
    </row>
    <row r="56" spans="1:11" x14ac:dyDescent="0.25">
      <c r="A56" s="45" t="s">
        <v>20</v>
      </c>
      <c r="B56" s="47"/>
      <c r="C56" s="54"/>
      <c r="D56" s="54">
        <f>'avance realizado'!C20/100</f>
        <v>0.9998999999999999</v>
      </c>
      <c r="E56" s="54">
        <f>'avance realizado'!C96/100</f>
        <v>1</v>
      </c>
      <c r="F56" s="54"/>
      <c r="G56" s="54"/>
      <c r="H56" s="54"/>
      <c r="I56" s="54"/>
      <c r="J56" s="54">
        <f>'avance realizado'!C280/100</f>
        <v>1</v>
      </c>
      <c r="K56" s="50"/>
    </row>
    <row r="57" spans="1:11" x14ac:dyDescent="0.25">
      <c r="A57" s="45" t="s">
        <v>21</v>
      </c>
      <c r="B57" s="46" t="s">
        <v>86</v>
      </c>
      <c r="C57" s="54"/>
      <c r="D57" s="54">
        <f>'avance realizado'!C25/100</f>
        <v>0.9998999999999999</v>
      </c>
      <c r="E57" s="54">
        <f>'avance realizado'!C103/100</f>
        <v>1</v>
      </c>
      <c r="F57" s="54">
        <f>'avance realizado'!C192/100</f>
        <v>0.9999999999000001</v>
      </c>
      <c r="G57" s="54"/>
      <c r="H57" s="54"/>
      <c r="I57" s="54"/>
      <c r="J57" s="54">
        <f>'avance realizado'!C286/100</f>
        <v>1</v>
      </c>
      <c r="K57" s="50"/>
    </row>
    <row r="58" spans="1:11" x14ac:dyDescent="0.25">
      <c r="A58" s="48" t="s">
        <v>22</v>
      </c>
      <c r="B58" s="46" t="s">
        <v>87</v>
      </c>
      <c r="C58" s="54"/>
      <c r="D58" s="54">
        <f>'avance realizado'!C30/100</f>
        <v>0.9998999999999999</v>
      </c>
      <c r="E58" s="54">
        <f>'avance realizado'!C110/100</f>
        <v>1</v>
      </c>
      <c r="F58" s="54">
        <f>'avance realizado'!C197/100</f>
        <v>0.9999999999000001</v>
      </c>
      <c r="G58" s="54">
        <f>'avance realizado'!C244/100</f>
        <v>1</v>
      </c>
      <c r="H58" s="54"/>
      <c r="I58" s="54"/>
      <c r="J58" s="54">
        <f>'avance realizado'!C292/100</f>
        <v>1</v>
      </c>
      <c r="K58" s="54"/>
    </row>
    <row r="59" spans="1:11" x14ac:dyDescent="0.25">
      <c r="A59" s="48" t="s">
        <v>23</v>
      </c>
      <c r="B59" s="46"/>
      <c r="C59" s="54"/>
      <c r="D59" s="54">
        <f>'avance realizado'!C35/100</f>
        <v>0.9998999999999999</v>
      </c>
      <c r="E59" s="54">
        <f>'avance realizado'!C117/100</f>
        <v>1</v>
      </c>
      <c r="F59" s="54"/>
      <c r="G59" s="54"/>
      <c r="H59" s="54"/>
      <c r="I59" s="54"/>
      <c r="J59" s="54">
        <f>'avance realizado'!C298/100</f>
        <v>1</v>
      </c>
      <c r="K59" s="50"/>
    </row>
    <row r="60" spans="1:11" x14ac:dyDescent="0.25">
      <c r="A60" s="48" t="s">
        <v>88</v>
      </c>
      <c r="B60" s="47"/>
      <c r="C60" s="50"/>
      <c r="D60" s="54">
        <f>'avance realizado'!C40/100</f>
        <v>0.9998999999999999</v>
      </c>
      <c r="E60" s="54">
        <f>'avance realizado'!C124/100</f>
        <v>1</v>
      </c>
      <c r="F60" s="50"/>
      <c r="G60" s="50"/>
      <c r="H60" s="50"/>
      <c r="I60" s="54"/>
      <c r="J60" s="54">
        <f>'avance realizado'!C304/100</f>
        <v>1</v>
      </c>
      <c r="K60" s="50"/>
    </row>
    <row r="61" spans="1:11" x14ac:dyDescent="0.25">
      <c r="A61" s="48" t="s">
        <v>25</v>
      </c>
      <c r="B61" s="46" t="s">
        <v>89</v>
      </c>
      <c r="C61" s="50"/>
      <c r="D61" s="54">
        <f>'avance realizado'!C45/100</f>
        <v>0.9998999999999999</v>
      </c>
      <c r="E61" s="54">
        <f>'avance realizado'!C131/100</f>
        <v>1</v>
      </c>
      <c r="F61" s="54">
        <f>'avance realizado'!C232/100</f>
        <v>0.9999999999000001</v>
      </c>
      <c r="G61" s="50"/>
      <c r="H61" s="50"/>
      <c r="I61" s="54"/>
      <c r="J61" s="54">
        <f>'avance realizado'!C310/100</f>
        <v>1</v>
      </c>
      <c r="K61" s="50"/>
    </row>
    <row r="62" spans="1:11" x14ac:dyDescent="0.25">
      <c r="A62" s="49" t="s">
        <v>26</v>
      </c>
      <c r="B62" s="47"/>
      <c r="C62" s="50"/>
      <c r="D62" s="54">
        <f>'avance realizado'!C50/100</f>
        <v>0.9998999999999999</v>
      </c>
      <c r="E62" s="54">
        <f>'avance realizado'!C138/100</f>
        <v>1</v>
      </c>
      <c r="F62" s="50"/>
      <c r="G62" s="50"/>
      <c r="H62" s="50"/>
      <c r="I62" s="54"/>
      <c r="J62" s="54">
        <f>'avance realizado'!C316/100</f>
        <v>1</v>
      </c>
      <c r="K62" s="50"/>
    </row>
    <row r="63" spans="1:11" x14ac:dyDescent="0.25">
      <c r="A63" s="49" t="s">
        <v>29</v>
      </c>
      <c r="B63" s="47" t="s">
        <v>90</v>
      </c>
      <c r="C63" s="50"/>
      <c r="D63" s="54">
        <f>'avance realizado'!C65/100</f>
        <v>0.9998999999999999</v>
      </c>
      <c r="E63" s="54">
        <f>'avance realizado'!C159/100</f>
        <v>1</v>
      </c>
      <c r="F63" s="54">
        <f>'avance realizado'!C202/100</f>
        <v>0.9999999999000001</v>
      </c>
      <c r="G63" s="50"/>
      <c r="H63" s="50"/>
      <c r="I63" s="54"/>
      <c r="J63" s="54">
        <f>'avance realizado'!C334/100</f>
        <v>1</v>
      </c>
      <c r="K63" s="50"/>
    </row>
    <row r="64" spans="1:11" x14ac:dyDescent="0.25">
      <c r="A64" s="49" t="s">
        <v>28</v>
      </c>
      <c r="B64" s="47" t="s">
        <v>91</v>
      </c>
      <c r="C64" s="50"/>
      <c r="D64" s="54">
        <f>'avance realizado'!C60/100</f>
        <v>0.9998999999999999</v>
      </c>
      <c r="E64" s="54">
        <f>'avance realizado'!C152/100</f>
        <v>1</v>
      </c>
      <c r="F64" s="54">
        <f>'avance realizado'!C212/100</f>
        <v>0.9999999999000001</v>
      </c>
      <c r="G64" s="50"/>
      <c r="H64" s="50"/>
      <c r="I64" s="54"/>
      <c r="J64" s="54">
        <f>'avance realizado'!C328/100</f>
        <v>1</v>
      </c>
      <c r="K64" s="50"/>
    </row>
    <row r="65" spans="1:11" x14ac:dyDescent="0.25">
      <c r="A65" s="49" t="s">
        <v>92</v>
      </c>
      <c r="B65" s="47" t="s">
        <v>93</v>
      </c>
      <c r="C65" s="54"/>
      <c r="D65" s="54">
        <f>'avance realizado'!C55/100</f>
        <v>0.9998999999999999</v>
      </c>
      <c r="E65" s="54">
        <f>'avance realizado'!C145/100</f>
        <v>1</v>
      </c>
      <c r="F65" s="54">
        <f>'avance realizado'!C207/100</f>
        <v>0.9999999999000001</v>
      </c>
      <c r="G65" s="54">
        <f>'avance realizado'!C247/100</f>
        <v>1</v>
      </c>
      <c r="H65" s="54"/>
      <c r="I65" s="54"/>
      <c r="J65" s="54">
        <f>'avance realizado'!C322/100</f>
        <v>1</v>
      </c>
      <c r="K65" s="54"/>
    </row>
    <row r="66" spans="1:11" x14ac:dyDescent="0.25">
      <c r="A66" s="49" t="s">
        <v>30</v>
      </c>
      <c r="B66" s="47" t="s">
        <v>94</v>
      </c>
      <c r="C66" s="50"/>
      <c r="D66" s="54">
        <f>'avance realizado'!C70/100</f>
        <v>0.9998999999999999</v>
      </c>
      <c r="E66" s="54">
        <f>'avance realizado'!C166/100</f>
        <v>1</v>
      </c>
      <c r="F66" s="54">
        <f>'avance realizado'!C217/100</f>
        <v>0.9999999999000001</v>
      </c>
      <c r="G66" s="50"/>
      <c r="H66" s="50"/>
      <c r="I66" s="54"/>
      <c r="J66" s="54">
        <f>'avance realizado'!C340/100</f>
        <v>1</v>
      </c>
      <c r="K66" s="50"/>
    </row>
    <row r="67" spans="1:11" x14ac:dyDescent="0.25">
      <c r="A67" s="49" t="s">
        <v>31</v>
      </c>
      <c r="B67" s="46" t="s">
        <v>95</v>
      </c>
      <c r="C67" s="54"/>
      <c r="D67" s="54">
        <f>'avance realizado'!C75/100</f>
        <v>0.9998999999999999</v>
      </c>
      <c r="E67" s="54">
        <f>'avance realizado'!C173/100</f>
        <v>1</v>
      </c>
      <c r="F67" s="54">
        <f>'avance realizado'!C222/100</f>
        <v>0.9999999999000001</v>
      </c>
      <c r="G67" s="54">
        <f>'avance realizado'!C254/100</f>
        <v>1</v>
      </c>
      <c r="H67" s="50"/>
      <c r="I67" s="54"/>
      <c r="J67" s="54">
        <f>'avance realizado'!C346/100</f>
        <v>1</v>
      </c>
      <c r="K67" s="50"/>
    </row>
    <row r="68" spans="1:11" x14ac:dyDescent="0.25">
      <c r="A68" s="49"/>
      <c r="B68" s="47" t="s">
        <v>96</v>
      </c>
      <c r="C68" s="50"/>
      <c r="D68" s="54"/>
      <c r="E68" s="54"/>
      <c r="F68" s="54">
        <f>'avance realizado'!C227/100</f>
        <v>0.9999999999000001</v>
      </c>
      <c r="G68" s="50"/>
      <c r="H68" s="50"/>
      <c r="I68" s="50"/>
      <c r="J68" s="50"/>
      <c r="K68" s="50"/>
    </row>
    <row r="183" spans="21:21" x14ac:dyDescent="0.25">
      <c r="U183" s="44" t="s">
        <v>77</v>
      </c>
    </row>
  </sheetData>
  <mergeCells count="13">
    <mergeCell ref="B1:B7"/>
    <mergeCell ref="C1:C7"/>
    <mergeCell ref="K45:K53"/>
    <mergeCell ref="J45:J53"/>
    <mergeCell ref="B26:B30"/>
    <mergeCell ref="B45:B53"/>
    <mergeCell ref="C45:C53"/>
    <mergeCell ref="D45:D53"/>
    <mergeCell ref="E45:E53"/>
    <mergeCell ref="F45:F53"/>
    <mergeCell ref="G45:G53"/>
    <mergeCell ref="H45:H53"/>
    <mergeCell ref="I45:I5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3D5419F0DECE94BB30E22EC963926B8" ma:contentTypeVersion="13" ma:contentTypeDescription="Crear nuevo documento." ma:contentTypeScope="" ma:versionID="621914aa6b23f0bee6612469ad4d62ea">
  <xsd:schema xmlns:xsd="http://www.w3.org/2001/XMLSchema" xmlns:xs="http://www.w3.org/2001/XMLSchema" xmlns:p="http://schemas.microsoft.com/office/2006/metadata/properties" xmlns:ns3="40591685-4c12-4b45-b4b7-9195eb4c2d3c" targetNamespace="http://schemas.microsoft.com/office/2006/metadata/properties" ma:root="true" ma:fieldsID="3b15cca426a773d27a1092002a84aaf6" ns3:_="">
    <xsd:import namespace="40591685-4c12-4b45-b4b7-9195eb4c2d3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_activity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591685-4c12-4b45-b4b7-9195eb4c2d3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0591685-4c12-4b45-b4b7-9195eb4c2d3c" xsi:nil="true"/>
  </documentManagement>
</p:properties>
</file>

<file path=customXml/itemProps1.xml><?xml version="1.0" encoding="utf-8"?>
<ds:datastoreItem xmlns:ds="http://schemas.openxmlformats.org/officeDocument/2006/customXml" ds:itemID="{835329C9-3CA5-4C01-B86A-D27FDE782F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591685-4c12-4b45-b4b7-9195eb4c2d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AE1531-A6C1-470C-9A9B-D3AC8E00D9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D45D6E-7129-4633-AFAE-47E3385AC87F}">
  <ds:schemaRefs>
    <ds:schemaRef ds:uri="http://schemas.microsoft.com/office/2006/metadata/properties"/>
    <ds:schemaRef ds:uri="http://schemas.microsoft.com/office/infopath/2007/PartnerControls"/>
    <ds:schemaRef ds:uri="40591685-4c12-4b45-b4b7-9195eb4c2d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Calculos</vt:lpstr>
      <vt:lpstr>avance esperado</vt:lpstr>
      <vt:lpstr>avance realizado</vt:lpstr>
      <vt:lpstr>gráficos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2026-01-30T20:54:43Z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0x01010043D5419F0DECE94BB30E22EC963926B8</vt:lpwstr>
  </property>
</Properties>
</file>